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Бюджет на 2020-2022\в Думу\049.3. Методики по субсидиям\31. На малое и среднее пред-во\"/>
    </mc:Choice>
  </mc:AlternateContent>
  <bookViews>
    <workbookView xWindow="480" yWindow="180" windowWidth="27795" windowHeight="11010" firstSheet="1" activeTab="1"/>
  </bookViews>
  <sheets>
    <sheet name="Лист1" sheetId="1" state="hidden" r:id="rId1"/>
    <sheet name="ИТОГ" sheetId="7" r:id="rId2"/>
  </sheets>
  <definedNames>
    <definedName name="_xlnm._FilterDatabase" localSheetId="0" hidden="1">Лист1!$A$4:$H$4</definedName>
    <definedName name="_xlnm.Print_Area" localSheetId="1">ИТОГ!$A$1:$W$26</definedName>
  </definedNames>
  <calcPr calcId="152511"/>
</workbook>
</file>

<file path=xl/calcChain.xml><?xml version="1.0" encoding="utf-8"?>
<calcChain xmlns="http://schemas.openxmlformats.org/spreadsheetml/2006/main">
  <c r="U5" i="7" l="1"/>
  <c r="U6" i="7"/>
  <c r="U7" i="7"/>
  <c r="U8" i="7"/>
  <c r="U9" i="7"/>
  <c r="U10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4" i="7"/>
  <c r="T26" i="7"/>
  <c r="S26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4" i="7"/>
  <c r="O4" i="7" l="1"/>
  <c r="N4" i="7"/>
  <c r="M4" i="7"/>
  <c r="X4" i="7"/>
  <c r="X5" i="7"/>
  <c r="X6" i="7"/>
  <c r="X7" i="7"/>
  <c r="X8" i="7"/>
  <c r="X9" i="7"/>
  <c r="X10" i="7"/>
  <c r="X11" i="7"/>
  <c r="X12" i="7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V5" i="7"/>
  <c r="W5" i="7" s="1"/>
  <c r="V6" i="7"/>
  <c r="W6" i="7" s="1"/>
  <c r="V7" i="7"/>
  <c r="W7" i="7" s="1"/>
  <c r="V8" i="7"/>
  <c r="W8" i="7" s="1"/>
  <c r="V9" i="7"/>
  <c r="W9" i="7" s="1"/>
  <c r="V10" i="7"/>
  <c r="W10" i="7" s="1"/>
  <c r="V11" i="7"/>
  <c r="W11" i="7" s="1"/>
  <c r="V12" i="7"/>
  <c r="W12" i="7" s="1"/>
  <c r="V13" i="7"/>
  <c r="W13" i="7" s="1"/>
  <c r="V14" i="7"/>
  <c r="W14" i="7" s="1"/>
  <c r="V15" i="7"/>
  <c r="W15" i="7" s="1"/>
  <c r="V16" i="7"/>
  <c r="W16" i="7" s="1"/>
  <c r="V17" i="7"/>
  <c r="W17" i="7" s="1"/>
  <c r="V18" i="7"/>
  <c r="W18" i="7" s="1"/>
  <c r="V19" i="7"/>
  <c r="W19" i="7" s="1"/>
  <c r="V20" i="7"/>
  <c r="W20" i="7" s="1"/>
  <c r="V21" i="7"/>
  <c r="W21" i="7" s="1"/>
  <c r="V22" i="7"/>
  <c r="W22" i="7" s="1"/>
  <c r="V23" i="7"/>
  <c r="W23" i="7" s="1"/>
  <c r="V24" i="7"/>
  <c r="W24" i="7" s="1"/>
  <c r="V25" i="7"/>
  <c r="W25" i="7" s="1"/>
  <c r="V4" i="7"/>
  <c r="W4" i="7" s="1"/>
  <c r="K5" i="7"/>
  <c r="L5" i="7" s="1"/>
  <c r="K6" i="7"/>
  <c r="L6" i="7" s="1"/>
  <c r="K7" i="7"/>
  <c r="L7" i="7" s="1"/>
  <c r="K8" i="7"/>
  <c r="L8" i="7" s="1"/>
  <c r="K9" i="7"/>
  <c r="L9" i="7" s="1"/>
  <c r="K10" i="7"/>
  <c r="L10" i="7" s="1"/>
  <c r="K11" i="7"/>
  <c r="L11" i="7" s="1"/>
  <c r="K12" i="7"/>
  <c r="L12" i="7" s="1"/>
  <c r="K13" i="7"/>
  <c r="L13" i="7" s="1"/>
  <c r="K14" i="7"/>
  <c r="L14" i="7" s="1"/>
  <c r="K15" i="7"/>
  <c r="L15" i="7" s="1"/>
  <c r="K16" i="7"/>
  <c r="L16" i="7" s="1"/>
  <c r="K17" i="7"/>
  <c r="L17" i="7" s="1"/>
  <c r="K18" i="7"/>
  <c r="L18" i="7" s="1"/>
  <c r="K19" i="7"/>
  <c r="L19" i="7" s="1"/>
  <c r="K20" i="7"/>
  <c r="L20" i="7" s="1"/>
  <c r="K21" i="7"/>
  <c r="L21" i="7" s="1"/>
  <c r="K22" i="7"/>
  <c r="L22" i="7" s="1"/>
  <c r="K23" i="7"/>
  <c r="L23" i="7" s="1"/>
  <c r="K24" i="7"/>
  <c r="L24" i="7" s="1"/>
  <c r="K25" i="7"/>
  <c r="L25" i="7" s="1"/>
  <c r="K4" i="7"/>
  <c r="L4" i="7" s="1"/>
  <c r="Q5" i="7"/>
  <c r="R5" i="7" s="1"/>
  <c r="Q6" i="7"/>
  <c r="R6" i="7" s="1"/>
  <c r="Q7" i="7"/>
  <c r="R7" i="7" s="1"/>
  <c r="Q8" i="7"/>
  <c r="R8" i="7" s="1"/>
  <c r="Q9" i="7"/>
  <c r="R9" i="7" s="1"/>
  <c r="Q10" i="7"/>
  <c r="R10" i="7" s="1"/>
  <c r="Q11" i="7"/>
  <c r="R11" i="7" s="1"/>
  <c r="Q12" i="7"/>
  <c r="R12" i="7" s="1"/>
  <c r="Q13" i="7"/>
  <c r="R13" i="7" s="1"/>
  <c r="Q14" i="7"/>
  <c r="R14" i="7" s="1"/>
  <c r="Q15" i="7"/>
  <c r="R15" i="7" s="1"/>
  <c r="Q16" i="7"/>
  <c r="R16" i="7" s="1"/>
  <c r="Q17" i="7"/>
  <c r="R17" i="7" s="1"/>
  <c r="Q18" i="7"/>
  <c r="R18" i="7" s="1"/>
  <c r="Q19" i="7"/>
  <c r="R19" i="7" s="1"/>
  <c r="Q20" i="7"/>
  <c r="R20" i="7" s="1"/>
  <c r="Q21" i="7"/>
  <c r="R21" i="7" s="1"/>
  <c r="Q22" i="7"/>
  <c r="R22" i="7" s="1"/>
  <c r="Q23" i="7"/>
  <c r="R23" i="7" s="1"/>
  <c r="Q24" i="7"/>
  <c r="R24" i="7" s="1"/>
  <c r="Q25" i="7"/>
  <c r="R25" i="7" s="1"/>
  <c r="Q4" i="7"/>
  <c r="R4" i="7" s="1"/>
  <c r="P26" i="7"/>
  <c r="Q26" i="7" l="1"/>
  <c r="X26" i="7"/>
  <c r="O5" i="7"/>
  <c r="N5" i="7"/>
  <c r="Y5" i="7"/>
  <c r="G6" i="7"/>
  <c r="Z6" i="7" s="1"/>
  <c r="Y7" i="7"/>
  <c r="G8" i="7"/>
  <c r="Z8" i="7" s="1"/>
  <c r="Y9" i="7"/>
  <c r="G10" i="7"/>
  <c r="Z10" i="7" s="1"/>
  <c r="Y11" i="7"/>
  <c r="G12" i="7"/>
  <c r="Z12" i="7" s="1"/>
  <c r="Y13" i="7"/>
  <c r="G14" i="7"/>
  <c r="Z14" i="7" s="1"/>
  <c r="Y15" i="7"/>
  <c r="G16" i="7"/>
  <c r="Z16" i="7" s="1"/>
  <c r="Y17" i="7"/>
  <c r="G18" i="7"/>
  <c r="Z18" i="7" s="1"/>
  <c r="Y19" i="7"/>
  <c r="G20" i="7"/>
  <c r="Z20" i="7" s="1"/>
  <c r="Y21" i="7"/>
  <c r="G22" i="7"/>
  <c r="Z22" i="7" s="1"/>
  <c r="Y23" i="7"/>
  <c r="G24" i="7"/>
  <c r="Z24" i="7" s="1"/>
  <c r="Y25" i="7"/>
  <c r="Y4" i="7"/>
  <c r="E26" i="7"/>
  <c r="M5" i="7" l="1"/>
  <c r="Y14" i="7"/>
  <c r="Y18" i="7"/>
  <c r="Y22" i="7"/>
  <c r="Y16" i="7"/>
  <c r="Y20" i="7"/>
  <c r="Y24" i="7"/>
  <c r="Y6" i="7"/>
  <c r="Y8" i="7"/>
  <c r="Y10" i="7"/>
  <c r="Y12" i="7"/>
  <c r="N6" i="7"/>
  <c r="O6" i="7"/>
  <c r="M6" i="7"/>
  <c r="F26" i="7"/>
  <c r="G4" i="7"/>
  <c r="Z4" i="7" s="1"/>
  <c r="G25" i="7"/>
  <c r="Z25" i="7" s="1"/>
  <c r="G23" i="7"/>
  <c r="Z23" i="7" s="1"/>
  <c r="G21" i="7"/>
  <c r="Z21" i="7" s="1"/>
  <c r="G19" i="7"/>
  <c r="Z19" i="7" s="1"/>
  <c r="G17" i="7"/>
  <c r="Z17" i="7" s="1"/>
  <c r="G15" i="7"/>
  <c r="Z15" i="7" s="1"/>
  <c r="G13" i="7"/>
  <c r="Z13" i="7" s="1"/>
  <c r="G11" i="7"/>
  <c r="Z11" i="7" s="1"/>
  <c r="G9" i="7"/>
  <c r="Z9" i="7" s="1"/>
  <c r="G7" i="7"/>
  <c r="Z7" i="7" s="1"/>
  <c r="G5" i="7"/>
  <c r="Z5" i="7" s="1"/>
  <c r="Y26" i="7" l="1"/>
  <c r="Z26" i="7"/>
  <c r="O7" i="7"/>
  <c r="N7" i="7"/>
  <c r="G26" i="7"/>
  <c r="M7" i="7" l="1"/>
  <c r="N8" i="7"/>
  <c r="O8" i="7"/>
  <c r="J26" i="7"/>
  <c r="U26" i="7"/>
  <c r="M8" i="7" l="1"/>
  <c r="O9" i="7"/>
  <c r="N9" i="7"/>
  <c r="K26" i="7"/>
  <c r="V26" i="7"/>
  <c r="I26" i="7"/>
  <c r="H26" i="7"/>
  <c r="M9" i="7" l="1"/>
  <c r="N10" i="7"/>
  <c r="O10" i="7"/>
  <c r="R26" i="7"/>
  <c r="W26" i="7"/>
  <c r="L26" i="7"/>
  <c r="M10" i="7" l="1"/>
  <c r="O11" i="7"/>
  <c r="N11" i="7"/>
  <c r="M11" i="7" l="1"/>
  <c r="N12" i="7"/>
  <c r="O12" i="7"/>
  <c r="M12" i="7" l="1"/>
  <c r="O13" i="7"/>
  <c r="N13" i="7"/>
  <c r="M13" i="7" l="1"/>
  <c r="N14" i="7"/>
  <c r="O14" i="7"/>
  <c r="M14" i="7" l="1"/>
  <c r="O15" i="7"/>
  <c r="N15" i="7"/>
  <c r="M15" i="7" l="1"/>
  <c r="N16" i="7"/>
  <c r="O16" i="7"/>
  <c r="M16" i="7" l="1"/>
  <c r="O17" i="7"/>
  <c r="N17" i="7"/>
  <c r="M17" i="7" l="1"/>
  <c r="N18" i="7"/>
  <c r="O18" i="7"/>
  <c r="E6" i="1"/>
  <c r="E27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5" i="1"/>
  <c r="F5" i="1" s="1"/>
  <c r="F6" i="1" l="1"/>
  <c r="M18" i="7"/>
  <c r="O19" i="7"/>
  <c r="N19" i="7"/>
  <c r="M19" i="7" l="1"/>
  <c r="N20" i="7"/>
  <c r="O20" i="7"/>
  <c r="M20" i="7" l="1"/>
  <c r="O21" i="7"/>
  <c r="N21" i="7"/>
  <c r="M21" i="7" l="1"/>
  <c r="N22" i="7"/>
  <c r="O22" i="7"/>
  <c r="M22" i="7" l="1"/>
  <c r="O23" i="7"/>
  <c r="N23" i="7"/>
  <c r="M23" i="7" l="1"/>
  <c r="O24" i="7"/>
  <c r="N24" i="7"/>
  <c r="M24" i="7" l="1"/>
  <c r="M25" i="7"/>
  <c r="O25" i="7" l="1"/>
  <c r="N25" i="7"/>
  <c r="H14" i="1" l="1"/>
  <c r="I14" i="1" s="1"/>
  <c r="H11" i="1"/>
  <c r="I11" i="1" s="1"/>
  <c r="H8" i="1"/>
  <c r="I8" i="1" s="1"/>
  <c r="H9" i="1"/>
  <c r="I9" i="1" s="1"/>
  <c r="H21" i="1"/>
  <c r="I21" i="1" s="1"/>
  <c r="H15" i="1"/>
  <c r="I15" i="1" s="1"/>
  <c r="H20" i="1"/>
  <c r="I20" i="1" s="1"/>
  <c r="H23" i="1"/>
  <c r="I23" i="1" s="1"/>
  <c r="H16" i="1"/>
  <c r="I16" i="1" s="1"/>
  <c r="H22" i="1"/>
  <c r="I22" i="1" s="1"/>
  <c r="H18" i="1"/>
  <c r="I18" i="1" s="1"/>
  <c r="H13" i="1"/>
  <c r="I13" i="1" s="1"/>
  <c r="H7" i="1"/>
  <c r="I7" i="1" s="1"/>
  <c r="H24" i="1"/>
  <c r="I24" i="1" s="1"/>
  <c r="H5" i="1"/>
  <c r="I5" i="1" s="1"/>
  <c r="H19" i="1"/>
  <c r="I19" i="1" s="1"/>
  <c r="H25" i="1"/>
  <c r="I25" i="1" s="1"/>
  <c r="H26" i="1"/>
  <c r="I26" i="1" s="1"/>
  <c r="H6" i="1"/>
  <c r="I6" i="1" s="1"/>
  <c r="H17" i="1"/>
  <c r="I17" i="1" s="1"/>
  <c r="H12" i="1"/>
  <c r="I12" i="1" s="1"/>
  <c r="H10" i="1"/>
  <c r="I10" i="1" s="1"/>
  <c r="I27" i="1" l="1"/>
  <c r="B4" i="7"/>
  <c r="D4" i="7"/>
  <c r="G27" i="1"/>
  <c r="F27" i="1" s="1"/>
  <c r="D27" i="1"/>
  <c r="H27" i="1"/>
  <c r="C4" i="7" l="1"/>
  <c r="D5" i="7"/>
  <c r="C5" i="7"/>
  <c r="B5" i="7" l="1"/>
  <c r="D6" i="7"/>
  <c r="B6" i="7"/>
  <c r="C6" i="7"/>
  <c r="D7" i="7" l="1"/>
  <c r="C7" i="7"/>
  <c r="B7" i="7" l="1"/>
  <c r="D8" i="7"/>
  <c r="B8" i="7"/>
  <c r="C8" i="7"/>
  <c r="D9" i="7" l="1"/>
  <c r="C9" i="7"/>
  <c r="B9" i="7" l="1"/>
  <c r="D10" i="7"/>
  <c r="C10" i="7"/>
  <c r="B10" i="7" l="1"/>
  <c r="D11" i="7"/>
  <c r="C11" i="7"/>
  <c r="B11" i="7" l="1"/>
  <c r="D12" i="7"/>
  <c r="C12" i="7"/>
  <c r="B12" i="7" l="1"/>
  <c r="D13" i="7"/>
  <c r="C13" i="7"/>
  <c r="B13" i="7" l="1"/>
  <c r="D14" i="7"/>
  <c r="C14" i="7"/>
  <c r="B14" i="7" l="1"/>
  <c r="D15" i="7"/>
  <c r="C15" i="7"/>
  <c r="B15" i="7" l="1"/>
  <c r="D16" i="7"/>
  <c r="C16" i="7"/>
  <c r="B16" i="7" l="1"/>
  <c r="D17" i="7"/>
  <c r="C17" i="7"/>
  <c r="B17" i="7" l="1"/>
  <c r="D18" i="7"/>
  <c r="C18" i="7"/>
  <c r="B18" i="7" l="1"/>
  <c r="C19" i="7"/>
  <c r="D19" i="7"/>
  <c r="B19" i="7" l="1"/>
  <c r="C20" i="7"/>
  <c r="D20" i="7"/>
  <c r="B20" i="7" l="1"/>
  <c r="C21" i="7"/>
  <c r="D21" i="7"/>
  <c r="B21" i="7" l="1"/>
  <c r="D22" i="7"/>
  <c r="C22" i="7"/>
  <c r="B22" i="7" l="1"/>
  <c r="D23" i="7"/>
  <c r="C23" i="7"/>
  <c r="B23" i="7" l="1"/>
  <c r="D24" i="7"/>
  <c r="C24" i="7"/>
  <c r="B24" i="7" l="1"/>
  <c r="B25" i="7"/>
  <c r="D25" i="7" l="1"/>
  <c r="C25" i="7"/>
  <c r="M26" i="7"/>
  <c r="B26" i="7"/>
  <c r="O26" i="7" l="1"/>
  <c r="D26" i="7"/>
  <c r="N26" i="7"/>
  <c r="C26" i="7"/>
</calcChain>
</file>

<file path=xl/sharedStrings.xml><?xml version="1.0" encoding="utf-8"?>
<sst xmlns="http://schemas.openxmlformats.org/spreadsheetml/2006/main" count="85" uniqueCount="43">
  <si>
    <t>Новый уровень софинансирования</t>
  </si>
  <si>
    <t>Наименование МО</t>
  </si>
  <si>
    <t xml:space="preserve">г. Ханты-Мансийск </t>
  </si>
  <si>
    <t>г.Нефтеюганск</t>
  </si>
  <si>
    <t>г.Нижневартовск</t>
  </si>
  <si>
    <t>г.Сургут</t>
  </si>
  <si>
    <t>г. Когалым</t>
  </si>
  <si>
    <t>г.Лангепас</t>
  </si>
  <si>
    <t>г.Мегион</t>
  </si>
  <si>
    <t>г.Нягань</t>
  </si>
  <si>
    <t>г.Покачи</t>
  </si>
  <si>
    <t>г.Пыть-Ях</t>
  </si>
  <si>
    <t xml:space="preserve">г.Радужный </t>
  </si>
  <si>
    <t xml:space="preserve">г.Урай </t>
  </si>
  <si>
    <t>г.Югорск</t>
  </si>
  <si>
    <t>Нефтеюганский район</t>
  </si>
  <si>
    <t>Советский район</t>
  </si>
  <si>
    <t>Сургутский район</t>
  </si>
  <si>
    <t>Белоярский район</t>
  </si>
  <si>
    <t>Березовский район</t>
  </si>
  <si>
    <t>Кондинский район</t>
  </si>
  <si>
    <t>Нижневартовский район</t>
  </si>
  <si>
    <t>Октябрьский район</t>
  </si>
  <si>
    <t>Ханты-Мансийский район</t>
  </si>
  <si>
    <t>Уровень софинансирования из бюджета автономного округа, %</t>
  </si>
  <si>
    <t>Уровень софинансироваиния из местного бюджета, %</t>
  </si>
  <si>
    <t>Средства местных бюджетов в 2018 году</t>
  </si>
  <si>
    <t>Расчет по уровню софинансирования</t>
  </si>
  <si>
    <t>Разница</t>
  </si>
  <si>
    <t xml:space="preserve">Средства субсидии автономного округа 2018 год 
</t>
  </si>
  <si>
    <t>сверх обеспечения доли софинансирования</t>
  </si>
  <si>
    <t xml:space="preserve">Наименование муниципального образования </t>
  </si>
  <si>
    <t>2020 год</t>
  </si>
  <si>
    <t>2021 год</t>
  </si>
  <si>
    <t>Всего:</t>
  </si>
  <si>
    <t>2022 год</t>
  </si>
  <si>
    <t>Региональный проект "Популяризация предпринимательства" 
(доля МО)</t>
  </si>
  <si>
    <t xml:space="preserve">Региональный проект "Расширение доступа субъектов МСП к финансовой поддержке, в том числе к льготному финансированию"
(доля МО) </t>
  </si>
  <si>
    <t>Предельный размер субсидии муниципальным образованиям Ханты-Мансийского автономного округа – Югры по региональному проекту "Расширение доступа субъектов МСП к финансовой поддержке, в том числе к льготному финансирован, рублей</t>
  </si>
  <si>
    <t>Предельный размер субсидии муниципальным образованиям Ханты-Мансийского автономного округа – Югры по региональному проекту "Популяризация предпринимательства", рублей</t>
  </si>
  <si>
    <t xml:space="preserve">ИТОГО </t>
  </si>
  <si>
    <r>
      <t xml:space="preserve">Предельный размер субсидии муниципальным образованиям Ханты-Мансийского автономного округа – Югры по региональному проекту "Расширение доступа субъектов МСП к финансовой поддержке, в том числе к льготному финансирован, рублей </t>
    </r>
    <r>
      <rPr>
        <b/>
        <sz val="12"/>
        <color theme="1"/>
        <rFont val="Times New Roman"/>
        <family val="1"/>
        <charset val="204"/>
      </rPr>
      <t>(округленный)</t>
    </r>
  </si>
  <si>
    <r>
      <t xml:space="preserve">Предельный размер субсидии муниципальным образованиям Ханты-Мансийского автономного округа – Югры по региональному проекту "Популяризация предпринимательства", рублей </t>
    </r>
    <r>
      <rPr>
        <b/>
        <sz val="12"/>
        <color theme="1"/>
        <rFont val="Times New Roman"/>
        <family val="1"/>
        <charset val="204"/>
      </rPr>
      <t xml:space="preserve">(округленный)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</si>
</sst>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 applyFill="0" applyProtection="0"/>
    <xf numFmtId="9" fontId="2" fillId="0" borderId="0" applyFont="0" applyFill="0" applyBorder="0" applyAlignment="0" applyProtection="0"/>
    <xf numFmtId="0" fontId="14" fillId="0" borderId="0"/>
  </cellStyleXfs>
  <cellXfs count="54">
    <xf numFmtId="0" fontId="0" fillId="0" borderId="0" xfId="0"/>
    <xf numFmtId="0" fontId="0" fillId="0" borderId="0" xfId="0" applyFill="1"/>
    <xf numFmtId="0" fontId="3" fillId="0" borderId="2" xfId="2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>
      <alignment vertical="center"/>
    </xf>
    <xf numFmtId="3" fontId="7" fillId="0" borderId="2" xfId="3" applyNumberFormat="1" applyFont="1" applyFill="1" applyBorder="1" applyAlignment="1">
      <alignment horizontal="center" vertical="center"/>
    </xf>
    <xf numFmtId="3" fontId="4" fillId="2" borderId="2" xfId="2" applyNumberFormat="1" applyFont="1" applyFill="1" applyBorder="1" applyAlignment="1" applyProtection="1">
      <alignment horizontal="center" vertical="center" wrapText="1"/>
    </xf>
    <xf numFmtId="4" fontId="6" fillId="0" borderId="3" xfId="0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3" fontId="9" fillId="0" borderId="2" xfId="0" applyNumberFormat="1" applyFont="1" applyFill="1" applyBorder="1" applyAlignment="1" applyProtection="1">
      <alignment horizontal="center" vertical="center"/>
    </xf>
    <xf numFmtId="164" fontId="4" fillId="2" borderId="2" xfId="2" applyNumberFormat="1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3" fontId="7" fillId="3" borderId="2" xfId="3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 wrapText="1"/>
    </xf>
    <xf numFmtId="3" fontId="7" fillId="4" borderId="2" xfId="3" applyNumberFormat="1" applyFont="1" applyFill="1" applyBorder="1" applyAlignment="1">
      <alignment horizontal="center" vertical="center"/>
    </xf>
    <xf numFmtId="9" fontId="3" fillId="0" borderId="2" xfId="2" applyNumberFormat="1" applyFont="1" applyFill="1" applyBorder="1" applyAlignment="1" applyProtection="1">
      <alignment horizontal="center" vertical="center" wrapText="1"/>
    </xf>
    <xf numFmtId="0" fontId="5" fillId="0" borderId="2" xfId="2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2" fillId="0" borderId="0" xfId="0" applyFont="1"/>
    <xf numFmtId="0" fontId="12" fillId="0" borderId="0" xfId="0" applyFont="1" applyFill="1"/>
    <xf numFmtId="0" fontId="15" fillId="0" borderId="0" xfId="0" applyFont="1"/>
    <xf numFmtId="0" fontId="12" fillId="0" borderId="2" xfId="2" applyFont="1" applyFill="1" applyBorder="1" applyAlignment="1" applyProtection="1">
      <alignment horizontal="center" vertical="center" wrapText="1"/>
    </xf>
    <xf numFmtId="0" fontId="11" fillId="0" borderId="3" xfId="2" applyFont="1" applyFill="1" applyBorder="1" applyAlignment="1" applyProtection="1">
      <alignment horizontal="center" vertical="center" wrapText="1"/>
    </xf>
    <xf numFmtId="0" fontId="15" fillId="4" borderId="2" xfId="2" applyFont="1" applyFill="1" applyBorder="1" applyAlignment="1" applyProtection="1">
      <alignment horizontal="center" vertical="center" wrapText="1"/>
    </xf>
    <xf numFmtId="4" fontId="13" fillId="0" borderId="3" xfId="0" applyNumberFormat="1" applyFont="1" applyFill="1" applyBorder="1" applyAlignment="1">
      <alignment vertical="center"/>
    </xf>
    <xf numFmtId="9" fontId="12" fillId="0" borderId="2" xfId="1" applyFont="1" applyBorder="1"/>
    <xf numFmtId="4" fontId="16" fillId="4" borderId="3" xfId="0" applyNumberFormat="1" applyFont="1" applyFill="1" applyBorder="1" applyAlignment="1">
      <alignment vertical="center"/>
    </xf>
    <xf numFmtId="4" fontId="12" fillId="0" borderId="2" xfId="0" applyNumberFormat="1" applyFont="1" applyBorder="1"/>
    <xf numFmtId="4" fontId="13" fillId="0" borderId="3" xfId="0" applyNumberFormat="1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right" vertical="center" wrapText="1"/>
    </xf>
    <xf numFmtId="4" fontId="11" fillId="0" borderId="2" xfId="0" applyNumberFormat="1" applyFont="1" applyFill="1" applyBorder="1" applyAlignment="1">
      <alignment vertical="center" wrapText="1"/>
    </xf>
    <xf numFmtId="4" fontId="17" fillId="4" borderId="2" xfId="0" applyNumberFormat="1" applyFont="1" applyFill="1" applyBorder="1" applyAlignment="1">
      <alignment vertical="center" wrapText="1"/>
    </xf>
    <xf numFmtId="4" fontId="12" fillId="0" borderId="0" xfId="0" applyNumberFormat="1" applyFont="1"/>
    <xf numFmtId="0" fontId="15" fillId="0" borderId="2" xfId="2" applyFont="1" applyFill="1" applyBorder="1" applyAlignment="1" applyProtection="1">
      <alignment horizontal="center" vertical="center" wrapText="1"/>
    </xf>
    <xf numFmtId="9" fontId="12" fillId="0" borderId="2" xfId="1" applyFont="1" applyFill="1" applyBorder="1"/>
    <xf numFmtId="4" fontId="16" fillId="0" borderId="3" xfId="0" applyNumberFormat="1" applyFont="1" applyFill="1" applyBorder="1" applyAlignment="1">
      <alignment vertical="center"/>
    </xf>
    <xf numFmtId="4" fontId="17" fillId="0" borderId="2" xfId="0" applyNumberFormat="1" applyFont="1" applyFill="1" applyBorder="1" applyAlignment="1">
      <alignment vertical="center" wrapText="1"/>
    </xf>
    <xf numFmtId="0" fontId="15" fillId="0" borderId="0" xfId="0" applyFont="1" applyFill="1"/>
    <xf numFmtId="0" fontId="3" fillId="0" borderId="2" xfId="2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2" fillId="0" borderId="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2" applyFont="1" applyFill="1" applyBorder="1" applyAlignment="1" applyProtection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0" fontId="15" fillId="0" borderId="2" xfId="2" applyFont="1" applyFill="1" applyBorder="1" applyAlignment="1" applyProtection="1">
      <alignment horizontal="center" vertical="center" wrapText="1"/>
    </xf>
    <xf numFmtId="0" fontId="15" fillId="4" borderId="2" xfId="2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3" xfId="4"/>
    <cellStyle name="Обычный 7" xfId="2"/>
    <cellStyle name="Процентный" xfId="1" builtinId="5"/>
    <cellStyle name="Процентный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8"/>
  <sheetViews>
    <sheetView zoomScale="70" zoomScaleNormal="70" workbookViewId="0">
      <selection activeCell="A31" sqref="A31"/>
    </sheetView>
  </sheetViews>
  <sheetFormatPr defaultRowHeight="15" x14ac:dyDescent="0.25"/>
  <cols>
    <col min="1" max="1" width="28.7109375" customWidth="1"/>
    <col min="2" max="2" width="20.140625" customWidth="1"/>
    <col min="3" max="3" width="21" customWidth="1"/>
    <col min="4" max="4" width="28.7109375" customWidth="1"/>
    <col min="5" max="6" width="25.5703125" customWidth="1"/>
    <col min="7" max="7" width="25.5703125" hidden="1" customWidth="1"/>
    <col min="8" max="9" width="24.140625" customWidth="1"/>
  </cols>
  <sheetData>
    <row r="2" spans="1:9" ht="56.25" hidden="1" customHeight="1" x14ac:dyDescent="0.25">
      <c r="B2" s="15" t="s">
        <v>0</v>
      </c>
      <c r="C2" s="16"/>
      <c r="D2" s="46"/>
      <c r="E2" s="46"/>
      <c r="F2" s="46"/>
      <c r="G2" s="46"/>
    </row>
    <row r="3" spans="1:9" s="1" customFormat="1" ht="110.25" customHeight="1" x14ac:dyDescent="0.25">
      <c r="A3" s="44" t="s">
        <v>1</v>
      </c>
      <c r="B3" s="45" t="s">
        <v>24</v>
      </c>
      <c r="C3" s="45" t="s">
        <v>25</v>
      </c>
      <c r="D3" s="2" t="s">
        <v>29</v>
      </c>
      <c r="E3" s="44" t="s">
        <v>26</v>
      </c>
      <c r="F3" s="44"/>
      <c r="G3" s="2" t="s">
        <v>26</v>
      </c>
      <c r="H3" s="44" t="s">
        <v>27</v>
      </c>
      <c r="I3" s="44" t="s">
        <v>28</v>
      </c>
    </row>
    <row r="4" spans="1:9" s="1" customFormat="1" ht="48" customHeight="1" x14ac:dyDescent="0.25">
      <c r="A4" s="44"/>
      <c r="B4" s="45"/>
      <c r="C4" s="45"/>
      <c r="D4" s="19">
        <v>0.95</v>
      </c>
      <c r="E4" s="19">
        <v>0.05</v>
      </c>
      <c r="F4" s="20" t="s">
        <v>30</v>
      </c>
      <c r="G4" s="2"/>
      <c r="H4" s="44"/>
      <c r="I4" s="44"/>
    </row>
    <row r="5" spans="1:9" ht="20.25" x14ac:dyDescent="0.25">
      <c r="A5" s="9" t="s">
        <v>17</v>
      </c>
      <c r="B5" s="5">
        <v>72</v>
      </c>
      <c r="C5" s="5">
        <v>28</v>
      </c>
      <c r="D5" s="4">
        <v>5146100</v>
      </c>
      <c r="E5" s="4">
        <f>D5/95*5</f>
        <v>270847.36842105264</v>
      </c>
      <c r="F5" s="4">
        <f>G5-E5</f>
        <v>3479152.6315789474</v>
      </c>
      <c r="G5" s="4">
        <v>3750000</v>
      </c>
      <c r="H5" s="18">
        <f t="shared" ref="H5:H26" si="0">G5/C5*B5</f>
        <v>9642857.1428571418</v>
      </c>
      <c r="I5" s="18">
        <f>H5-D5</f>
        <v>4496757.1428571418</v>
      </c>
    </row>
    <row r="6" spans="1:9" ht="37.5" x14ac:dyDescent="0.25">
      <c r="A6" s="17" t="s">
        <v>21</v>
      </c>
      <c r="B6" s="5">
        <v>74</v>
      </c>
      <c r="C6" s="5">
        <v>26</v>
      </c>
      <c r="D6" s="4">
        <v>4240200</v>
      </c>
      <c r="E6" s="4">
        <f t="shared" ref="E6:E26" si="1">D6/95*5</f>
        <v>223168.42105263157</v>
      </c>
      <c r="F6" s="4">
        <f t="shared" ref="F6:F27" si="2">G6-E6</f>
        <v>444131.57894736843</v>
      </c>
      <c r="G6" s="4">
        <v>667300</v>
      </c>
      <c r="H6" s="4">
        <f t="shared" si="0"/>
        <v>1899238.4615384617</v>
      </c>
      <c r="I6" s="4">
        <f t="shared" ref="I6:I26" si="3">H6-D6</f>
        <v>-2340961.538461538</v>
      </c>
    </row>
    <row r="7" spans="1:9" ht="20.25" x14ac:dyDescent="0.25">
      <c r="A7" s="7" t="s">
        <v>15</v>
      </c>
      <c r="B7" s="5">
        <v>76</v>
      </c>
      <c r="C7" s="5">
        <v>24</v>
      </c>
      <c r="D7" s="4">
        <v>2190600</v>
      </c>
      <c r="E7" s="4">
        <f t="shared" si="1"/>
        <v>115294.73684210527</v>
      </c>
      <c r="F7" s="4">
        <f t="shared" si="2"/>
        <v>598705.26315789472</v>
      </c>
      <c r="G7" s="4">
        <v>714000</v>
      </c>
      <c r="H7" s="4">
        <f t="shared" si="0"/>
        <v>2261000</v>
      </c>
      <c r="I7" s="4">
        <f t="shared" si="3"/>
        <v>70400</v>
      </c>
    </row>
    <row r="8" spans="1:9" ht="20.25" x14ac:dyDescent="0.25">
      <c r="A8" s="6" t="s">
        <v>5</v>
      </c>
      <c r="B8" s="5">
        <v>78</v>
      </c>
      <c r="C8" s="5">
        <v>22</v>
      </c>
      <c r="D8" s="4">
        <v>12170600</v>
      </c>
      <c r="E8" s="4">
        <f t="shared" si="1"/>
        <v>640557.89473684214</v>
      </c>
      <c r="F8" s="4">
        <f t="shared" si="2"/>
        <v>4402842.1052631577</v>
      </c>
      <c r="G8" s="4">
        <v>5043400</v>
      </c>
      <c r="H8" s="14">
        <f t="shared" si="0"/>
        <v>17881145.454545457</v>
      </c>
      <c r="I8" s="18">
        <f t="shared" si="3"/>
        <v>5710545.4545454569</v>
      </c>
    </row>
    <row r="9" spans="1:9" ht="20.25" x14ac:dyDescent="0.25">
      <c r="A9" s="3" t="s">
        <v>6</v>
      </c>
      <c r="B9" s="5">
        <v>80</v>
      </c>
      <c r="C9" s="5">
        <v>20</v>
      </c>
      <c r="D9" s="4">
        <v>7292800</v>
      </c>
      <c r="E9" s="4">
        <f t="shared" si="1"/>
        <v>383831.57894736843</v>
      </c>
      <c r="F9" s="4">
        <f t="shared" si="2"/>
        <v>48168.421052631573</v>
      </c>
      <c r="G9" s="4">
        <v>432000</v>
      </c>
      <c r="H9" s="4">
        <f t="shared" si="0"/>
        <v>1728000</v>
      </c>
      <c r="I9" s="4">
        <f t="shared" si="3"/>
        <v>-5564800</v>
      </c>
    </row>
    <row r="10" spans="1:9" ht="20.25" x14ac:dyDescent="0.25">
      <c r="A10" s="3" t="s">
        <v>2</v>
      </c>
      <c r="B10" s="5">
        <v>82</v>
      </c>
      <c r="C10" s="5">
        <v>18</v>
      </c>
      <c r="D10" s="4">
        <v>5066100</v>
      </c>
      <c r="E10" s="4">
        <f t="shared" si="1"/>
        <v>266636.84210526315</v>
      </c>
      <c r="F10" s="4">
        <f t="shared" si="2"/>
        <v>1733363.1578947369</v>
      </c>
      <c r="G10" s="4">
        <v>2000000</v>
      </c>
      <c r="H10" s="4">
        <f t="shared" si="0"/>
        <v>9111111.1111111101</v>
      </c>
      <c r="I10" s="4">
        <f t="shared" si="3"/>
        <v>4045011.1111111101</v>
      </c>
    </row>
    <row r="11" spans="1:9" ht="20.25" x14ac:dyDescent="0.25">
      <c r="A11" s="6" t="s">
        <v>4</v>
      </c>
      <c r="B11" s="5">
        <v>83</v>
      </c>
      <c r="C11" s="5">
        <v>17</v>
      </c>
      <c r="D11" s="4">
        <v>13048400</v>
      </c>
      <c r="E11" s="4">
        <f t="shared" si="1"/>
        <v>686757.89473684214</v>
      </c>
      <c r="F11" s="4">
        <f t="shared" si="2"/>
        <v>6540242.1052631577</v>
      </c>
      <c r="G11" s="4">
        <v>7227000</v>
      </c>
      <c r="H11" s="14">
        <f t="shared" si="0"/>
        <v>35284764.705882356</v>
      </c>
      <c r="I11" s="18">
        <f t="shared" si="3"/>
        <v>22236364.705882356</v>
      </c>
    </row>
    <row r="12" spans="1:9" ht="37.5" x14ac:dyDescent="0.25">
      <c r="A12" s="8" t="s">
        <v>23</v>
      </c>
      <c r="B12" s="5">
        <v>85</v>
      </c>
      <c r="C12" s="5">
        <v>15</v>
      </c>
      <c r="D12" s="4">
        <v>3806900</v>
      </c>
      <c r="E12" s="4">
        <f t="shared" si="1"/>
        <v>200363.15789473683</v>
      </c>
      <c r="F12" s="4">
        <f t="shared" si="2"/>
        <v>299636.84210526315</v>
      </c>
      <c r="G12" s="4">
        <v>500000</v>
      </c>
      <c r="H12" s="4">
        <f t="shared" si="0"/>
        <v>2833333.3333333335</v>
      </c>
      <c r="I12" s="4">
        <f t="shared" si="3"/>
        <v>-973566.66666666651</v>
      </c>
    </row>
    <row r="13" spans="1:9" ht="20.25" x14ac:dyDescent="0.25">
      <c r="A13" s="7" t="s">
        <v>14</v>
      </c>
      <c r="B13" s="5">
        <v>86</v>
      </c>
      <c r="C13" s="5">
        <v>14</v>
      </c>
      <c r="D13" s="4">
        <v>7106200</v>
      </c>
      <c r="E13" s="4">
        <f t="shared" si="1"/>
        <v>374010.52631578944</v>
      </c>
      <c r="F13" s="4">
        <f t="shared" si="2"/>
        <v>28989.473684210563</v>
      </c>
      <c r="G13" s="4">
        <v>403000</v>
      </c>
      <c r="H13" s="4">
        <f t="shared" si="0"/>
        <v>2475571.4285714286</v>
      </c>
      <c r="I13" s="4">
        <f t="shared" si="3"/>
        <v>-4630628.5714285709</v>
      </c>
    </row>
    <row r="14" spans="1:9" ht="20.25" x14ac:dyDescent="0.25">
      <c r="A14" s="6" t="s">
        <v>3</v>
      </c>
      <c r="B14" s="5">
        <v>88</v>
      </c>
      <c r="C14" s="5">
        <v>12</v>
      </c>
      <c r="D14" s="4">
        <v>6735000</v>
      </c>
      <c r="E14" s="4">
        <f t="shared" si="1"/>
        <v>354473.68421052635</v>
      </c>
      <c r="F14" s="4">
        <f t="shared" si="2"/>
        <v>1975826.3157894737</v>
      </c>
      <c r="G14" s="4">
        <v>2330300</v>
      </c>
      <c r="H14" s="14">
        <f t="shared" si="0"/>
        <v>17088866.666666664</v>
      </c>
      <c r="I14" s="18">
        <f t="shared" si="3"/>
        <v>10353866.666666664</v>
      </c>
    </row>
    <row r="15" spans="1:9" ht="20.25" x14ac:dyDescent="0.25">
      <c r="A15" s="6" t="s">
        <v>8</v>
      </c>
      <c r="B15" s="5">
        <v>89</v>
      </c>
      <c r="C15" s="5">
        <v>11</v>
      </c>
      <c r="D15" s="4">
        <v>7022900</v>
      </c>
      <c r="E15" s="4">
        <f t="shared" si="1"/>
        <v>369626.31578947365</v>
      </c>
      <c r="F15" s="4">
        <f t="shared" si="2"/>
        <v>730373.68421052629</v>
      </c>
      <c r="G15" s="4">
        <v>1100000</v>
      </c>
      <c r="H15" s="4">
        <f t="shared" si="0"/>
        <v>8900000</v>
      </c>
      <c r="I15" s="4">
        <f t="shared" si="3"/>
        <v>1877100</v>
      </c>
    </row>
    <row r="16" spans="1:9" ht="20.25" x14ac:dyDescent="0.25">
      <c r="A16" s="6" t="s">
        <v>11</v>
      </c>
      <c r="B16" s="5">
        <v>90</v>
      </c>
      <c r="C16" s="5">
        <v>10</v>
      </c>
      <c r="D16" s="4">
        <v>2399600</v>
      </c>
      <c r="E16" s="4">
        <f t="shared" si="1"/>
        <v>126294.73684210527</v>
      </c>
      <c r="F16" s="4">
        <f t="shared" si="2"/>
        <v>29605.263157894733</v>
      </c>
      <c r="G16" s="4">
        <v>155900</v>
      </c>
      <c r="H16" s="4">
        <f t="shared" si="0"/>
        <v>1403100</v>
      </c>
      <c r="I16" s="4">
        <f t="shared" si="3"/>
        <v>-996500</v>
      </c>
    </row>
    <row r="17" spans="1:9" ht="20.25" x14ac:dyDescent="0.25">
      <c r="A17" s="8" t="s">
        <v>22</v>
      </c>
      <c r="B17" s="5">
        <v>91</v>
      </c>
      <c r="C17" s="5">
        <v>9</v>
      </c>
      <c r="D17" s="4">
        <v>10972000</v>
      </c>
      <c r="E17" s="4">
        <f t="shared" si="1"/>
        <v>577473.68421052629</v>
      </c>
      <c r="F17" s="4">
        <f t="shared" si="2"/>
        <v>1542526.3157894737</v>
      </c>
      <c r="G17" s="4">
        <v>2120000</v>
      </c>
      <c r="H17" s="14">
        <f t="shared" si="0"/>
        <v>21435555.555555556</v>
      </c>
      <c r="I17" s="18">
        <f t="shared" si="3"/>
        <v>10463555.555555556</v>
      </c>
    </row>
    <row r="18" spans="1:9" ht="20.25" x14ac:dyDescent="0.25">
      <c r="A18" s="6" t="s">
        <v>13</v>
      </c>
      <c r="B18" s="5">
        <v>92</v>
      </c>
      <c r="C18" s="5">
        <v>8</v>
      </c>
      <c r="D18" s="4">
        <v>4288200</v>
      </c>
      <c r="E18" s="4">
        <f t="shared" si="1"/>
        <v>225694.73684210528</v>
      </c>
      <c r="F18" s="4">
        <f t="shared" si="2"/>
        <v>132805.26315789472</v>
      </c>
      <c r="G18" s="4">
        <v>358500</v>
      </c>
      <c r="H18" s="4">
        <f t="shared" si="0"/>
        <v>4122750</v>
      </c>
      <c r="I18" s="4">
        <f t="shared" si="3"/>
        <v>-165450</v>
      </c>
    </row>
    <row r="19" spans="1:9" ht="20.25" x14ac:dyDescent="0.25">
      <c r="A19" s="8" t="s">
        <v>18</v>
      </c>
      <c r="B19" s="5">
        <v>92</v>
      </c>
      <c r="C19" s="5">
        <v>8</v>
      </c>
      <c r="D19" s="4">
        <v>6006200</v>
      </c>
      <c r="E19" s="4">
        <f t="shared" si="1"/>
        <v>316115.78947368421</v>
      </c>
      <c r="F19" s="4">
        <f t="shared" si="2"/>
        <v>518884.21052631579</v>
      </c>
      <c r="G19" s="4">
        <v>835000</v>
      </c>
      <c r="H19" s="4">
        <f t="shared" si="0"/>
        <v>9602500</v>
      </c>
      <c r="I19" s="4">
        <f t="shared" si="3"/>
        <v>3596300</v>
      </c>
    </row>
    <row r="20" spans="1:9" ht="20.25" x14ac:dyDescent="0.25">
      <c r="A20" s="6" t="s">
        <v>9</v>
      </c>
      <c r="B20" s="5">
        <v>93</v>
      </c>
      <c r="C20" s="5">
        <v>7</v>
      </c>
      <c r="D20" s="4">
        <v>9787200</v>
      </c>
      <c r="E20" s="4">
        <f t="shared" si="1"/>
        <v>515115.78947368421</v>
      </c>
      <c r="F20" s="4">
        <f t="shared" si="2"/>
        <v>2885884.210526316</v>
      </c>
      <c r="G20" s="4">
        <v>3401000</v>
      </c>
      <c r="H20" s="14">
        <f t="shared" si="0"/>
        <v>45184714.285714284</v>
      </c>
      <c r="I20" s="18">
        <f t="shared" si="3"/>
        <v>35397514.285714284</v>
      </c>
    </row>
    <row r="21" spans="1:9" ht="20.25" x14ac:dyDescent="0.25">
      <c r="A21" s="6" t="s">
        <v>7</v>
      </c>
      <c r="B21" s="5">
        <v>94</v>
      </c>
      <c r="C21" s="5">
        <v>6</v>
      </c>
      <c r="D21" s="4">
        <v>6473500</v>
      </c>
      <c r="E21" s="4">
        <f t="shared" si="1"/>
        <v>340710.52631578944</v>
      </c>
      <c r="F21" s="4">
        <f t="shared" si="2"/>
        <v>405289.47368421056</v>
      </c>
      <c r="G21" s="4">
        <v>746000</v>
      </c>
      <c r="H21" s="14">
        <f t="shared" si="0"/>
        <v>11687333.333333332</v>
      </c>
      <c r="I21" s="18">
        <f t="shared" si="3"/>
        <v>5213833.3333333321</v>
      </c>
    </row>
    <row r="22" spans="1:9" ht="20.25" x14ac:dyDescent="0.25">
      <c r="A22" s="6" t="s">
        <v>12</v>
      </c>
      <c r="B22" s="5">
        <v>94</v>
      </c>
      <c r="C22" s="5">
        <v>6</v>
      </c>
      <c r="D22" s="4">
        <v>3118500</v>
      </c>
      <c r="E22" s="4">
        <f t="shared" si="1"/>
        <v>164131.57894736843</v>
      </c>
      <c r="F22" s="4">
        <f t="shared" si="2"/>
        <v>155868.42105263157</v>
      </c>
      <c r="G22" s="4">
        <v>320000</v>
      </c>
      <c r="H22" s="4">
        <f t="shared" si="0"/>
        <v>5013333.333333334</v>
      </c>
      <c r="I22" s="4">
        <f t="shared" si="3"/>
        <v>1894833.333333334</v>
      </c>
    </row>
    <row r="23" spans="1:9" ht="20.25" x14ac:dyDescent="0.25">
      <c r="A23" s="6" t="s">
        <v>10</v>
      </c>
      <c r="B23" s="5">
        <v>95</v>
      </c>
      <c r="C23" s="5">
        <v>5</v>
      </c>
      <c r="D23" s="4">
        <v>1583800</v>
      </c>
      <c r="E23" s="4">
        <f t="shared" si="1"/>
        <v>83357.894736842107</v>
      </c>
      <c r="F23" s="4">
        <f t="shared" si="2"/>
        <v>1142.1052631578932</v>
      </c>
      <c r="G23" s="4">
        <v>84500</v>
      </c>
      <c r="H23" s="4">
        <f t="shared" si="0"/>
        <v>1605500</v>
      </c>
      <c r="I23" s="4">
        <f t="shared" si="3"/>
        <v>21700</v>
      </c>
    </row>
    <row r="24" spans="1:9" ht="27" customHeight="1" x14ac:dyDescent="0.25">
      <c r="A24" s="8" t="s">
        <v>16</v>
      </c>
      <c r="B24" s="5">
        <v>95</v>
      </c>
      <c r="C24" s="5">
        <v>5</v>
      </c>
      <c r="D24" s="4">
        <v>4230200</v>
      </c>
      <c r="E24" s="4">
        <f t="shared" si="1"/>
        <v>222642.10526315789</v>
      </c>
      <c r="F24" s="4">
        <f t="shared" si="2"/>
        <v>315857.89473684214</v>
      </c>
      <c r="G24" s="4">
        <v>538500</v>
      </c>
      <c r="H24" s="14">
        <f t="shared" si="0"/>
        <v>10231500</v>
      </c>
      <c r="I24" s="18">
        <f t="shared" si="3"/>
        <v>6001300</v>
      </c>
    </row>
    <row r="25" spans="1:9" ht="30" customHeight="1" x14ac:dyDescent="0.25">
      <c r="A25" s="8" t="s">
        <v>19</v>
      </c>
      <c r="B25" s="5">
        <v>95</v>
      </c>
      <c r="C25" s="5">
        <v>5</v>
      </c>
      <c r="D25" s="4">
        <v>3579400</v>
      </c>
      <c r="E25" s="4">
        <f t="shared" si="1"/>
        <v>188389.47368421053</v>
      </c>
      <c r="F25" s="4">
        <f t="shared" si="2"/>
        <v>97110.526315789466</v>
      </c>
      <c r="G25" s="4">
        <v>285500</v>
      </c>
      <c r="H25" s="4">
        <f t="shared" si="0"/>
        <v>5424500</v>
      </c>
      <c r="I25" s="4">
        <f t="shared" si="3"/>
        <v>1845100</v>
      </c>
    </row>
    <row r="26" spans="1:9" ht="20.25" x14ac:dyDescent="0.25">
      <c r="A26" s="17" t="s">
        <v>20</v>
      </c>
      <c r="B26" s="5">
        <v>95</v>
      </c>
      <c r="C26" s="5">
        <v>5</v>
      </c>
      <c r="D26" s="4">
        <v>3735600</v>
      </c>
      <c r="E26" s="4">
        <f t="shared" si="1"/>
        <v>196610.52631578947</v>
      </c>
      <c r="F26" s="4">
        <f t="shared" si="2"/>
        <v>164789.47368421053</v>
      </c>
      <c r="G26" s="4">
        <v>361400</v>
      </c>
      <c r="H26" s="18">
        <f t="shared" si="0"/>
        <v>6866600</v>
      </c>
      <c r="I26" s="18">
        <f t="shared" si="3"/>
        <v>3131000</v>
      </c>
    </row>
    <row r="27" spans="1:9" ht="20.25" x14ac:dyDescent="0.25">
      <c r="A27" s="10"/>
      <c r="B27" s="12"/>
      <c r="C27" s="12"/>
      <c r="D27" s="11">
        <f>SUM(D5:D26)</f>
        <v>130000000</v>
      </c>
      <c r="E27" s="11">
        <f>SUM(E5:E26)</f>
        <v>6842105.2631578939</v>
      </c>
      <c r="F27" s="4">
        <f t="shared" si="2"/>
        <v>26531194.736842107</v>
      </c>
      <c r="G27" s="11">
        <f>SUM(G5:G26)</f>
        <v>33373300</v>
      </c>
      <c r="H27" s="11">
        <f>SUM(H5:H26)</f>
        <v>231683274.81244248</v>
      </c>
      <c r="I27" s="11">
        <f>SUM(I5:I26)</f>
        <v>101683274.81244245</v>
      </c>
    </row>
    <row r="28" spans="1:9" ht="29.25" customHeight="1" x14ac:dyDescent="0.25">
      <c r="E28" s="13"/>
      <c r="F28" s="13"/>
      <c r="G28" s="13"/>
      <c r="H28" s="13"/>
      <c r="I28" s="13"/>
    </row>
  </sheetData>
  <autoFilter ref="A4:H4">
    <sortState ref="A6:F27">
      <sortCondition ref="B4"/>
    </sortState>
  </autoFilter>
  <mergeCells count="7">
    <mergeCell ref="I3:I4"/>
    <mergeCell ref="C3:C4"/>
    <mergeCell ref="B3:B4"/>
    <mergeCell ref="A3:A4"/>
    <mergeCell ref="D2:G2"/>
    <mergeCell ref="E3:F3"/>
    <mergeCell ref="H3:H4"/>
  </mergeCells>
  <pageMargins left="0.11811023622047245" right="0.11811023622047245" top="0.15748031496062992" bottom="0.15748031496062992" header="0.31496062992125984" footer="0.31496062992125984"/>
  <pageSetup paperSize="9" scale="73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27"/>
  <sheetViews>
    <sheetView tabSelected="1" zoomScaleNormal="100" zoomScaleSheetLayoutView="100" workbookViewId="0">
      <selection activeCell="E2" sqref="E2:G2"/>
    </sheetView>
  </sheetViews>
  <sheetFormatPr defaultRowHeight="15.75" x14ac:dyDescent="0.25"/>
  <cols>
    <col min="1" max="1" width="26" style="22" customWidth="1"/>
    <col min="2" max="3" width="26.42578125" style="22" hidden="1" customWidth="1"/>
    <col min="4" max="4" width="29.140625" style="22" hidden="1" customWidth="1"/>
    <col min="5" max="5" width="16.42578125" style="23" customWidth="1"/>
    <col min="6" max="6" width="18.140625" style="23" customWidth="1"/>
    <col min="7" max="7" width="22.140625" style="23" customWidth="1"/>
    <col min="8" max="9" width="26.42578125" style="23" hidden="1" customWidth="1"/>
    <col min="10" max="12" width="26.42578125" style="43" hidden="1" customWidth="1"/>
    <col min="13" max="15" width="26.42578125" style="23" hidden="1" customWidth="1"/>
    <col min="16" max="16" width="19.140625" style="23" customWidth="1"/>
    <col min="17" max="17" width="20.140625" style="23" customWidth="1"/>
    <col min="18" max="18" width="19.7109375" style="23" customWidth="1"/>
    <col min="19" max="20" width="26.42578125" style="22" hidden="1" customWidth="1"/>
    <col min="21" max="23" width="26.42578125" style="24" hidden="1" customWidth="1"/>
    <col min="24" max="26" width="16.42578125" style="22" hidden="1" customWidth="1"/>
    <col min="27" max="16384" width="9.140625" style="22"/>
  </cols>
  <sheetData>
    <row r="2" spans="1:26" ht="95.25" customHeight="1" x14ac:dyDescent="0.25">
      <c r="A2" s="25" t="s">
        <v>31</v>
      </c>
      <c r="B2" s="49" t="s">
        <v>38</v>
      </c>
      <c r="C2" s="49"/>
      <c r="D2" s="49"/>
      <c r="E2" s="49" t="s">
        <v>41</v>
      </c>
      <c r="F2" s="49"/>
      <c r="G2" s="49"/>
      <c r="H2" s="50" t="s">
        <v>24</v>
      </c>
      <c r="I2" s="50" t="s">
        <v>25</v>
      </c>
      <c r="J2" s="52" t="s">
        <v>37</v>
      </c>
      <c r="K2" s="52"/>
      <c r="L2" s="52"/>
      <c r="M2" s="49" t="s">
        <v>39</v>
      </c>
      <c r="N2" s="49"/>
      <c r="O2" s="49"/>
      <c r="P2" s="49" t="s">
        <v>42</v>
      </c>
      <c r="Q2" s="49"/>
      <c r="R2" s="49"/>
      <c r="S2" s="50" t="s">
        <v>24</v>
      </c>
      <c r="T2" s="50" t="s">
        <v>25</v>
      </c>
      <c r="U2" s="53" t="s">
        <v>36</v>
      </c>
      <c r="V2" s="53"/>
      <c r="W2" s="53"/>
      <c r="X2" s="47" t="s">
        <v>40</v>
      </c>
      <c r="Y2" s="48"/>
      <c r="Z2" s="48"/>
    </row>
    <row r="3" spans="1:26" x14ac:dyDescent="0.25">
      <c r="A3" s="26"/>
      <c r="B3" s="25" t="s">
        <v>32</v>
      </c>
      <c r="C3" s="25" t="s">
        <v>33</v>
      </c>
      <c r="D3" s="25" t="s">
        <v>35</v>
      </c>
      <c r="E3" s="25" t="s">
        <v>32</v>
      </c>
      <c r="F3" s="25" t="s">
        <v>33</v>
      </c>
      <c r="G3" s="25" t="s">
        <v>35</v>
      </c>
      <c r="H3" s="51"/>
      <c r="I3" s="51"/>
      <c r="J3" s="39" t="s">
        <v>32</v>
      </c>
      <c r="K3" s="39" t="s">
        <v>33</v>
      </c>
      <c r="L3" s="39" t="s">
        <v>35</v>
      </c>
      <c r="M3" s="25" t="s">
        <v>32</v>
      </c>
      <c r="N3" s="25" t="s">
        <v>33</v>
      </c>
      <c r="O3" s="25" t="s">
        <v>35</v>
      </c>
      <c r="P3" s="25" t="s">
        <v>32</v>
      </c>
      <c r="Q3" s="25" t="s">
        <v>33</v>
      </c>
      <c r="R3" s="25" t="s">
        <v>35</v>
      </c>
      <c r="S3" s="51"/>
      <c r="T3" s="51"/>
      <c r="U3" s="27" t="s">
        <v>32</v>
      </c>
      <c r="V3" s="27" t="s">
        <v>33</v>
      </c>
      <c r="W3" s="27" t="s">
        <v>35</v>
      </c>
    </row>
    <row r="4" spans="1:26" ht="18.75" customHeight="1" x14ac:dyDescent="0.25">
      <c r="A4" s="28" t="s">
        <v>2</v>
      </c>
      <c r="B4" s="28" t="e">
        <f>#REF!</f>
        <v>#REF!</v>
      </c>
      <c r="C4" s="28" t="e">
        <f>#REF!</f>
        <v>#REF!</v>
      </c>
      <c r="D4" s="28" t="e">
        <f>#REF!</f>
        <v>#REF!</v>
      </c>
      <c r="E4" s="28">
        <v>2973500</v>
      </c>
      <c r="F4" s="28">
        <f>E4</f>
        <v>2973500</v>
      </c>
      <c r="G4" s="28">
        <f>F4</f>
        <v>2973500</v>
      </c>
      <c r="H4" s="40">
        <v>0.82</v>
      </c>
      <c r="I4" s="40">
        <v>0.18</v>
      </c>
      <c r="J4" s="41">
        <f>E4/H4*I4</f>
        <v>652719.51219512196</v>
      </c>
      <c r="K4" s="41">
        <f>J4</f>
        <v>652719.51219512196</v>
      </c>
      <c r="L4" s="41">
        <f>K4</f>
        <v>652719.51219512196</v>
      </c>
      <c r="M4" s="28" t="e">
        <f>#REF!</f>
        <v>#REF!</v>
      </c>
      <c r="N4" s="28" t="e">
        <f>#REF!</f>
        <v>#REF!</v>
      </c>
      <c r="O4" s="28" t="e">
        <f>#REF!</f>
        <v>#REF!</v>
      </c>
      <c r="P4" s="28">
        <v>451700</v>
      </c>
      <c r="Q4" s="28">
        <f>P4</f>
        <v>451700</v>
      </c>
      <c r="R4" s="28">
        <f>Q4</f>
        <v>451700</v>
      </c>
      <c r="S4" s="29">
        <v>0.82</v>
      </c>
      <c r="T4" s="29">
        <v>0.18</v>
      </c>
      <c r="U4" s="30">
        <f>P4/S4*T4</f>
        <v>99153.658536585368</v>
      </c>
      <c r="V4" s="30">
        <f>U4</f>
        <v>99153.658536585368</v>
      </c>
      <c r="W4" s="30">
        <f>V4</f>
        <v>99153.658536585368</v>
      </c>
      <c r="X4" s="31">
        <f t="shared" ref="X4:X25" si="0">P4+E4</f>
        <v>3425200</v>
      </c>
      <c r="Y4" s="31">
        <f t="shared" ref="Y4:Y25" si="1">Q4+F4</f>
        <v>3425200</v>
      </c>
      <c r="Z4" s="31">
        <f t="shared" ref="Z4:Z25" si="2">R4+G4</f>
        <v>3425200</v>
      </c>
    </row>
    <row r="5" spans="1:26" ht="18.75" customHeight="1" x14ac:dyDescent="0.25">
      <c r="A5" s="28" t="s">
        <v>6</v>
      </c>
      <c r="B5" s="28" t="e">
        <f>#REF!</f>
        <v>#REF!</v>
      </c>
      <c r="C5" s="28" t="e">
        <f>#REF!</f>
        <v>#REF!</v>
      </c>
      <c r="D5" s="28" t="e">
        <f>#REF!</f>
        <v>#REF!</v>
      </c>
      <c r="E5" s="28">
        <v>3437400</v>
      </c>
      <c r="F5" s="28">
        <f t="shared" ref="F5:F25" si="3">E5</f>
        <v>3437400</v>
      </c>
      <c r="G5" s="28">
        <f t="shared" ref="G5:G25" si="4">F5</f>
        <v>3437400</v>
      </c>
      <c r="H5" s="40">
        <v>0.8</v>
      </c>
      <c r="I5" s="40">
        <v>0.2</v>
      </c>
      <c r="J5" s="41">
        <f t="shared" ref="J5:J25" si="5">E5/H5*I5</f>
        <v>859350</v>
      </c>
      <c r="K5" s="41">
        <f t="shared" ref="K5:L5" si="6">J5</f>
        <v>859350</v>
      </c>
      <c r="L5" s="41">
        <f t="shared" si="6"/>
        <v>859350</v>
      </c>
      <c r="M5" s="28" t="e">
        <f>#REF!</f>
        <v>#REF!</v>
      </c>
      <c r="N5" s="28" t="e">
        <f>#REF!</f>
        <v>#REF!</v>
      </c>
      <c r="O5" s="28" t="e">
        <f>#REF!</f>
        <v>#REF!</v>
      </c>
      <c r="P5" s="28">
        <v>522100</v>
      </c>
      <c r="Q5" s="28">
        <f t="shared" ref="Q5:R5" si="7">P5</f>
        <v>522100</v>
      </c>
      <c r="R5" s="28">
        <f t="shared" si="7"/>
        <v>522100</v>
      </c>
      <c r="S5" s="29">
        <v>0.8</v>
      </c>
      <c r="T5" s="29">
        <v>0.2</v>
      </c>
      <c r="U5" s="30">
        <f t="shared" ref="U5:U25" si="8">P5/S5*T5</f>
        <v>130525</v>
      </c>
      <c r="V5" s="30">
        <f t="shared" ref="V5:W5" si="9">U5</f>
        <v>130525</v>
      </c>
      <c r="W5" s="30">
        <f t="shared" si="9"/>
        <v>130525</v>
      </c>
      <c r="X5" s="31">
        <f t="shared" si="0"/>
        <v>3959500</v>
      </c>
      <c r="Y5" s="31">
        <f t="shared" si="1"/>
        <v>3959500</v>
      </c>
      <c r="Z5" s="31">
        <f t="shared" si="2"/>
        <v>3959500</v>
      </c>
    </row>
    <row r="6" spans="1:26" ht="18.75" customHeight="1" x14ac:dyDescent="0.25">
      <c r="A6" s="32" t="s">
        <v>7</v>
      </c>
      <c r="B6" s="28" t="e">
        <f>#REF!</f>
        <v>#REF!</v>
      </c>
      <c r="C6" s="28" t="e">
        <f>#REF!</f>
        <v>#REF!</v>
      </c>
      <c r="D6" s="28" t="e">
        <f>#REF!</f>
        <v>#REF!</v>
      </c>
      <c r="E6" s="28">
        <v>4095600</v>
      </c>
      <c r="F6" s="28">
        <f t="shared" si="3"/>
        <v>4095600</v>
      </c>
      <c r="G6" s="28">
        <f t="shared" si="4"/>
        <v>4095600</v>
      </c>
      <c r="H6" s="40">
        <v>0.94</v>
      </c>
      <c r="I6" s="40">
        <v>0.06</v>
      </c>
      <c r="J6" s="41">
        <f t="shared" si="5"/>
        <v>261421.27659574471</v>
      </c>
      <c r="K6" s="41">
        <f t="shared" ref="K6:L6" si="10">J6</f>
        <v>261421.27659574471</v>
      </c>
      <c r="L6" s="41">
        <f t="shared" si="10"/>
        <v>261421.27659574471</v>
      </c>
      <c r="M6" s="28" t="e">
        <f>#REF!</f>
        <v>#REF!</v>
      </c>
      <c r="N6" s="28" t="e">
        <f>#REF!</f>
        <v>#REF!</v>
      </c>
      <c r="O6" s="28" t="e">
        <f>#REF!</f>
        <v>#REF!</v>
      </c>
      <c r="P6" s="28">
        <v>622100</v>
      </c>
      <c r="Q6" s="28">
        <f t="shared" ref="Q6:R6" si="11">P6</f>
        <v>622100</v>
      </c>
      <c r="R6" s="28">
        <f t="shared" si="11"/>
        <v>622100</v>
      </c>
      <c r="S6" s="29">
        <v>0.94</v>
      </c>
      <c r="T6" s="29">
        <v>0.06</v>
      </c>
      <c r="U6" s="30">
        <f t="shared" si="8"/>
        <v>39708.51063829787</v>
      </c>
      <c r="V6" s="30">
        <f t="shared" ref="V6:W6" si="12">U6</f>
        <v>39708.51063829787</v>
      </c>
      <c r="W6" s="30">
        <f t="shared" si="12"/>
        <v>39708.51063829787</v>
      </c>
      <c r="X6" s="31">
        <f t="shared" si="0"/>
        <v>4717700</v>
      </c>
      <c r="Y6" s="31">
        <f t="shared" si="1"/>
        <v>4717700</v>
      </c>
      <c r="Z6" s="31">
        <f t="shared" si="2"/>
        <v>4717700</v>
      </c>
    </row>
    <row r="7" spans="1:26" ht="18.75" customHeight="1" x14ac:dyDescent="0.25">
      <c r="A7" s="32" t="s">
        <v>8</v>
      </c>
      <c r="B7" s="28" t="e">
        <f>#REF!</f>
        <v>#REF!</v>
      </c>
      <c r="C7" s="28" t="e">
        <f>#REF!</f>
        <v>#REF!</v>
      </c>
      <c r="D7" s="28" t="e">
        <f>#REF!</f>
        <v>#REF!</v>
      </c>
      <c r="E7" s="28">
        <v>3755400</v>
      </c>
      <c r="F7" s="28">
        <f t="shared" si="3"/>
        <v>3755400</v>
      </c>
      <c r="G7" s="28">
        <f t="shared" si="4"/>
        <v>3755400</v>
      </c>
      <c r="H7" s="40">
        <v>0.89</v>
      </c>
      <c r="I7" s="40">
        <v>0.11</v>
      </c>
      <c r="J7" s="41">
        <f t="shared" si="5"/>
        <v>464150.5617977528</v>
      </c>
      <c r="K7" s="41">
        <f t="shared" ref="K7:L7" si="13">J7</f>
        <v>464150.5617977528</v>
      </c>
      <c r="L7" s="41">
        <f t="shared" si="13"/>
        <v>464150.5617977528</v>
      </c>
      <c r="M7" s="28" t="e">
        <f>#REF!</f>
        <v>#REF!</v>
      </c>
      <c r="N7" s="28" t="e">
        <f>#REF!</f>
        <v>#REF!</v>
      </c>
      <c r="O7" s="28" t="e">
        <f>#REF!</f>
        <v>#REF!</v>
      </c>
      <c r="P7" s="28">
        <v>570400</v>
      </c>
      <c r="Q7" s="28">
        <f t="shared" ref="Q7:R7" si="14">P7</f>
        <v>570400</v>
      </c>
      <c r="R7" s="28">
        <f t="shared" si="14"/>
        <v>570400</v>
      </c>
      <c r="S7" s="29">
        <v>0.89</v>
      </c>
      <c r="T7" s="29">
        <v>0.11</v>
      </c>
      <c r="U7" s="30">
        <f t="shared" si="8"/>
        <v>70498.876404494382</v>
      </c>
      <c r="V7" s="30">
        <f t="shared" ref="V7:W7" si="15">U7</f>
        <v>70498.876404494382</v>
      </c>
      <c r="W7" s="30">
        <f t="shared" si="15"/>
        <v>70498.876404494382</v>
      </c>
      <c r="X7" s="31">
        <f t="shared" si="0"/>
        <v>4325800</v>
      </c>
      <c r="Y7" s="31">
        <f t="shared" si="1"/>
        <v>4325800</v>
      </c>
      <c r="Z7" s="31">
        <f t="shared" si="2"/>
        <v>4325800</v>
      </c>
    </row>
    <row r="8" spans="1:26" ht="18.75" customHeight="1" x14ac:dyDescent="0.25">
      <c r="A8" s="32" t="s">
        <v>3</v>
      </c>
      <c r="B8" s="28" t="e">
        <f>#REF!</f>
        <v>#REF!</v>
      </c>
      <c r="C8" s="28" t="e">
        <f>#REF!</f>
        <v>#REF!</v>
      </c>
      <c r="D8" s="28" t="e">
        <f>#REF!</f>
        <v>#REF!</v>
      </c>
      <c r="E8" s="28">
        <v>3648900</v>
      </c>
      <c r="F8" s="28">
        <f t="shared" si="3"/>
        <v>3648900</v>
      </c>
      <c r="G8" s="28">
        <f t="shared" si="4"/>
        <v>3648900</v>
      </c>
      <c r="H8" s="40">
        <v>0.86</v>
      </c>
      <c r="I8" s="40">
        <v>0.14000000000000001</v>
      </c>
      <c r="J8" s="41">
        <f t="shared" si="5"/>
        <v>594006.97674418613</v>
      </c>
      <c r="K8" s="41">
        <f t="shared" ref="K8:L8" si="16">J8</f>
        <v>594006.97674418613</v>
      </c>
      <c r="L8" s="41">
        <f t="shared" si="16"/>
        <v>594006.97674418613</v>
      </c>
      <c r="M8" s="28" t="e">
        <f>#REF!</f>
        <v>#REF!</v>
      </c>
      <c r="N8" s="28" t="e">
        <f>#REF!</f>
        <v>#REF!</v>
      </c>
      <c r="O8" s="28" t="e">
        <f>#REF!</f>
        <v>#REF!</v>
      </c>
      <c r="P8" s="28">
        <v>554300</v>
      </c>
      <c r="Q8" s="28">
        <f t="shared" ref="Q8:R8" si="17">P8</f>
        <v>554300</v>
      </c>
      <c r="R8" s="28">
        <f t="shared" si="17"/>
        <v>554300</v>
      </c>
      <c r="S8" s="29">
        <v>0.86</v>
      </c>
      <c r="T8" s="29">
        <v>0.14000000000000001</v>
      </c>
      <c r="U8" s="30">
        <f t="shared" si="8"/>
        <v>90234.883720930244</v>
      </c>
      <c r="V8" s="30">
        <f t="shared" ref="V8:W8" si="18">U8</f>
        <v>90234.883720930244</v>
      </c>
      <c r="W8" s="30">
        <f t="shared" si="18"/>
        <v>90234.883720930244</v>
      </c>
      <c r="X8" s="31">
        <f t="shared" si="0"/>
        <v>4203200</v>
      </c>
      <c r="Y8" s="31">
        <f t="shared" si="1"/>
        <v>4203200</v>
      </c>
      <c r="Z8" s="31">
        <f t="shared" si="2"/>
        <v>4203200</v>
      </c>
    </row>
    <row r="9" spans="1:26" ht="18.75" customHeight="1" x14ac:dyDescent="0.25">
      <c r="A9" s="32" t="s">
        <v>4</v>
      </c>
      <c r="B9" s="28" t="e">
        <f>#REF!</f>
        <v>#REF!</v>
      </c>
      <c r="C9" s="28" t="e">
        <f>#REF!</f>
        <v>#REF!</v>
      </c>
      <c r="D9" s="28" t="e">
        <f>#REF!</f>
        <v>#REF!</v>
      </c>
      <c r="E9" s="28">
        <v>3119600</v>
      </c>
      <c r="F9" s="28">
        <f t="shared" si="3"/>
        <v>3119600</v>
      </c>
      <c r="G9" s="28">
        <f t="shared" si="4"/>
        <v>3119600</v>
      </c>
      <c r="H9" s="40">
        <v>0.85</v>
      </c>
      <c r="I9" s="40">
        <v>0.15</v>
      </c>
      <c r="J9" s="41">
        <f t="shared" si="5"/>
        <v>550517.6470588235</v>
      </c>
      <c r="K9" s="41">
        <f t="shared" ref="K9:L9" si="19">J9</f>
        <v>550517.6470588235</v>
      </c>
      <c r="L9" s="41">
        <f t="shared" si="19"/>
        <v>550517.6470588235</v>
      </c>
      <c r="M9" s="28" t="e">
        <f>#REF!</f>
        <v>#REF!</v>
      </c>
      <c r="N9" s="28" t="e">
        <f>#REF!</f>
        <v>#REF!</v>
      </c>
      <c r="O9" s="28" t="e">
        <f>#REF!</f>
        <v>#REF!</v>
      </c>
      <c r="P9" s="28">
        <v>473900</v>
      </c>
      <c r="Q9" s="28">
        <f t="shared" ref="Q9:R9" si="20">P9</f>
        <v>473900</v>
      </c>
      <c r="R9" s="28">
        <f t="shared" si="20"/>
        <v>473900</v>
      </c>
      <c r="S9" s="29">
        <v>0.85</v>
      </c>
      <c r="T9" s="29">
        <v>0.15</v>
      </c>
      <c r="U9" s="30">
        <f t="shared" si="8"/>
        <v>83629.411764705888</v>
      </c>
      <c r="V9" s="30">
        <f t="shared" ref="V9:W9" si="21">U9</f>
        <v>83629.411764705888</v>
      </c>
      <c r="W9" s="30">
        <f t="shared" si="21"/>
        <v>83629.411764705888</v>
      </c>
      <c r="X9" s="31">
        <f t="shared" si="0"/>
        <v>3593500</v>
      </c>
      <c r="Y9" s="31">
        <f t="shared" si="1"/>
        <v>3593500</v>
      </c>
      <c r="Z9" s="31">
        <f t="shared" si="2"/>
        <v>3593500</v>
      </c>
    </row>
    <row r="10" spans="1:26" ht="18.75" customHeight="1" x14ac:dyDescent="0.25">
      <c r="A10" s="32" t="s">
        <v>9</v>
      </c>
      <c r="B10" s="28" t="e">
        <f>#REF!</f>
        <v>#REF!</v>
      </c>
      <c r="C10" s="28" t="e">
        <f>#REF!</f>
        <v>#REF!</v>
      </c>
      <c r="D10" s="28" t="e">
        <f>#REF!</f>
        <v>#REF!</v>
      </c>
      <c r="E10" s="28">
        <v>3464800</v>
      </c>
      <c r="F10" s="28">
        <f t="shared" si="3"/>
        <v>3464800</v>
      </c>
      <c r="G10" s="28">
        <f t="shared" si="4"/>
        <v>3464800</v>
      </c>
      <c r="H10" s="40">
        <v>0.91</v>
      </c>
      <c r="I10" s="40">
        <v>0.09</v>
      </c>
      <c r="J10" s="41">
        <f t="shared" si="5"/>
        <v>342672.52747252746</v>
      </c>
      <c r="K10" s="41">
        <f t="shared" ref="K10:L10" si="22">J10</f>
        <v>342672.52747252746</v>
      </c>
      <c r="L10" s="41">
        <f t="shared" si="22"/>
        <v>342672.52747252746</v>
      </c>
      <c r="M10" s="28" t="e">
        <f>#REF!</f>
        <v>#REF!</v>
      </c>
      <c r="N10" s="28" t="e">
        <f>#REF!</f>
        <v>#REF!</v>
      </c>
      <c r="O10" s="28" t="e">
        <f>#REF!</f>
        <v>#REF!</v>
      </c>
      <c r="P10" s="28">
        <v>526300</v>
      </c>
      <c r="Q10" s="28">
        <f t="shared" ref="Q10:R10" si="23">P10</f>
        <v>526300</v>
      </c>
      <c r="R10" s="28">
        <f t="shared" si="23"/>
        <v>526300</v>
      </c>
      <c r="S10" s="29">
        <v>0.91</v>
      </c>
      <c r="T10" s="29">
        <v>0.09</v>
      </c>
      <c r="U10" s="30">
        <f t="shared" si="8"/>
        <v>52051.648351648349</v>
      </c>
      <c r="V10" s="30">
        <f t="shared" ref="V10:W10" si="24">U10</f>
        <v>52051.648351648349</v>
      </c>
      <c r="W10" s="30">
        <f t="shared" si="24"/>
        <v>52051.648351648349</v>
      </c>
      <c r="X10" s="31">
        <f t="shared" si="0"/>
        <v>3991100</v>
      </c>
      <c r="Y10" s="31">
        <f t="shared" si="1"/>
        <v>3991100</v>
      </c>
      <c r="Z10" s="31">
        <f t="shared" si="2"/>
        <v>3991100</v>
      </c>
    </row>
    <row r="11" spans="1:26" ht="18.75" customHeight="1" x14ac:dyDescent="0.25">
      <c r="A11" s="32" t="s">
        <v>10</v>
      </c>
      <c r="B11" s="28" t="e">
        <f>#REF!</f>
        <v>#REF!</v>
      </c>
      <c r="C11" s="28" t="e">
        <f>#REF!</f>
        <v>#REF!</v>
      </c>
      <c r="D11" s="28" t="e">
        <f>#REF!</f>
        <v>#REF!</v>
      </c>
      <c r="E11" s="28">
        <v>4187000</v>
      </c>
      <c r="F11" s="28">
        <f t="shared" si="3"/>
        <v>4187000</v>
      </c>
      <c r="G11" s="28">
        <f t="shared" si="4"/>
        <v>4187000</v>
      </c>
      <c r="H11" s="40">
        <v>0.95</v>
      </c>
      <c r="I11" s="40">
        <v>0.05</v>
      </c>
      <c r="J11" s="41">
        <f t="shared" si="5"/>
        <v>220368.4210526316</v>
      </c>
      <c r="K11" s="41">
        <f t="shared" ref="K11:L11" si="25">J11</f>
        <v>220368.4210526316</v>
      </c>
      <c r="L11" s="41">
        <f t="shared" si="25"/>
        <v>220368.4210526316</v>
      </c>
      <c r="M11" s="28" t="e">
        <f>#REF!</f>
        <v>#REF!</v>
      </c>
      <c r="N11" s="28" t="e">
        <f>#REF!</f>
        <v>#REF!</v>
      </c>
      <c r="O11" s="28" t="e">
        <f>#REF!</f>
        <v>#REF!</v>
      </c>
      <c r="P11" s="28">
        <v>636000</v>
      </c>
      <c r="Q11" s="28">
        <f t="shared" ref="Q11:R11" si="26">P11</f>
        <v>636000</v>
      </c>
      <c r="R11" s="28">
        <f t="shared" si="26"/>
        <v>636000</v>
      </c>
      <c r="S11" s="29">
        <v>0.95</v>
      </c>
      <c r="T11" s="29">
        <v>0.05</v>
      </c>
      <c r="U11" s="30">
        <f t="shared" si="8"/>
        <v>33473.684210526313</v>
      </c>
      <c r="V11" s="30">
        <f t="shared" ref="V11:W11" si="27">U11</f>
        <v>33473.684210526313</v>
      </c>
      <c r="W11" s="30">
        <f t="shared" si="27"/>
        <v>33473.684210526313</v>
      </c>
      <c r="X11" s="31">
        <f t="shared" si="0"/>
        <v>4823000</v>
      </c>
      <c r="Y11" s="31">
        <f t="shared" si="1"/>
        <v>4823000</v>
      </c>
      <c r="Z11" s="31">
        <f t="shared" si="2"/>
        <v>4823000</v>
      </c>
    </row>
    <row r="12" spans="1:26" ht="18.75" customHeight="1" x14ac:dyDescent="0.25">
      <c r="A12" s="32" t="s">
        <v>11</v>
      </c>
      <c r="B12" s="28" t="e">
        <f>#REF!</f>
        <v>#REF!</v>
      </c>
      <c r="C12" s="28" t="e">
        <f>#REF!</f>
        <v>#REF!</v>
      </c>
      <c r="D12" s="28" t="e">
        <f>#REF!</f>
        <v>#REF!</v>
      </c>
      <c r="E12" s="28">
        <v>3789600</v>
      </c>
      <c r="F12" s="28">
        <f t="shared" si="3"/>
        <v>3789600</v>
      </c>
      <c r="G12" s="28">
        <f t="shared" si="4"/>
        <v>3789600</v>
      </c>
      <c r="H12" s="40">
        <v>0.9</v>
      </c>
      <c r="I12" s="40">
        <v>0.1</v>
      </c>
      <c r="J12" s="41">
        <f t="shared" si="5"/>
        <v>421066.66666666674</v>
      </c>
      <c r="K12" s="41">
        <f t="shared" ref="K12:L12" si="28">J12</f>
        <v>421066.66666666674</v>
      </c>
      <c r="L12" s="41">
        <f t="shared" si="28"/>
        <v>421066.66666666674</v>
      </c>
      <c r="M12" s="28" t="e">
        <f>#REF!</f>
        <v>#REF!</v>
      </c>
      <c r="N12" s="28" t="e">
        <f>#REF!</f>
        <v>#REF!</v>
      </c>
      <c r="O12" s="28" t="e">
        <f>#REF!</f>
        <v>#REF!</v>
      </c>
      <c r="P12" s="28">
        <v>575600</v>
      </c>
      <c r="Q12" s="28">
        <f t="shared" ref="Q12:R12" si="29">P12</f>
        <v>575600</v>
      </c>
      <c r="R12" s="28">
        <f t="shared" si="29"/>
        <v>575600</v>
      </c>
      <c r="S12" s="29">
        <v>0.9</v>
      </c>
      <c r="T12" s="29">
        <v>0.1</v>
      </c>
      <c r="U12" s="30">
        <f t="shared" si="8"/>
        <v>63955.555555555555</v>
      </c>
      <c r="V12" s="30">
        <f t="shared" ref="V12:W12" si="30">U12</f>
        <v>63955.555555555555</v>
      </c>
      <c r="W12" s="30">
        <f t="shared" si="30"/>
        <v>63955.555555555555</v>
      </c>
      <c r="X12" s="31">
        <f t="shared" si="0"/>
        <v>4365200</v>
      </c>
      <c r="Y12" s="31">
        <f t="shared" si="1"/>
        <v>4365200</v>
      </c>
      <c r="Z12" s="31">
        <f t="shared" si="2"/>
        <v>4365200</v>
      </c>
    </row>
    <row r="13" spans="1:26" ht="18.75" customHeight="1" x14ac:dyDescent="0.25">
      <c r="A13" s="32" t="s">
        <v>12</v>
      </c>
      <c r="B13" s="28" t="e">
        <f>#REF!</f>
        <v>#REF!</v>
      </c>
      <c r="C13" s="28" t="e">
        <f>#REF!</f>
        <v>#REF!</v>
      </c>
      <c r="D13" s="28" t="e">
        <f>#REF!</f>
        <v>#REF!</v>
      </c>
      <c r="E13" s="28">
        <v>4025600</v>
      </c>
      <c r="F13" s="28">
        <f t="shared" si="3"/>
        <v>4025600</v>
      </c>
      <c r="G13" s="28">
        <f t="shared" si="4"/>
        <v>4025600</v>
      </c>
      <c r="H13" s="40">
        <v>0.94</v>
      </c>
      <c r="I13" s="40">
        <v>0.06</v>
      </c>
      <c r="J13" s="41">
        <f t="shared" si="5"/>
        <v>256953.19148936172</v>
      </c>
      <c r="K13" s="41">
        <f t="shared" ref="K13:L13" si="31">J13</f>
        <v>256953.19148936172</v>
      </c>
      <c r="L13" s="41">
        <f t="shared" si="31"/>
        <v>256953.19148936172</v>
      </c>
      <c r="M13" s="28" t="e">
        <f>#REF!</f>
        <v>#REF!</v>
      </c>
      <c r="N13" s="28" t="e">
        <f>#REF!</f>
        <v>#REF!</v>
      </c>
      <c r="O13" s="28" t="e">
        <f>#REF!</f>
        <v>#REF!</v>
      </c>
      <c r="P13" s="28">
        <v>611500</v>
      </c>
      <c r="Q13" s="28">
        <f t="shared" ref="Q13:R13" si="32">P13</f>
        <v>611500</v>
      </c>
      <c r="R13" s="28">
        <f t="shared" si="32"/>
        <v>611500</v>
      </c>
      <c r="S13" s="29">
        <v>0.94</v>
      </c>
      <c r="T13" s="29">
        <v>0.06</v>
      </c>
      <c r="U13" s="30">
        <f t="shared" si="8"/>
        <v>39031.914893617024</v>
      </c>
      <c r="V13" s="30">
        <f t="shared" ref="V13:W13" si="33">U13</f>
        <v>39031.914893617024</v>
      </c>
      <c r="W13" s="30">
        <f t="shared" si="33"/>
        <v>39031.914893617024</v>
      </c>
      <c r="X13" s="31">
        <f t="shared" si="0"/>
        <v>4637100</v>
      </c>
      <c r="Y13" s="31">
        <f t="shared" si="1"/>
        <v>4637100</v>
      </c>
      <c r="Z13" s="31">
        <f t="shared" si="2"/>
        <v>4637100</v>
      </c>
    </row>
    <row r="14" spans="1:26" ht="18.75" customHeight="1" x14ac:dyDescent="0.25">
      <c r="A14" s="32" t="s">
        <v>5</v>
      </c>
      <c r="B14" s="28" t="e">
        <f>#REF!</f>
        <v>#REF!</v>
      </c>
      <c r="C14" s="28" t="e">
        <f>#REF!</f>
        <v>#REF!</v>
      </c>
      <c r="D14" s="28" t="e">
        <f>#REF!</f>
        <v>#REF!</v>
      </c>
      <c r="E14" s="28">
        <v>2713400</v>
      </c>
      <c r="F14" s="28">
        <f t="shared" si="3"/>
        <v>2713400</v>
      </c>
      <c r="G14" s="28">
        <f t="shared" si="4"/>
        <v>2713400</v>
      </c>
      <c r="H14" s="40">
        <v>0.78</v>
      </c>
      <c r="I14" s="40">
        <v>0.22</v>
      </c>
      <c r="J14" s="41">
        <f t="shared" si="5"/>
        <v>765317.94871794863</v>
      </c>
      <c r="K14" s="41">
        <f t="shared" ref="K14:L14" si="34">J14</f>
        <v>765317.94871794863</v>
      </c>
      <c r="L14" s="41">
        <f t="shared" si="34"/>
        <v>765317.94871794863</v>
      </c>
      <c r="M14" s="28" t="e">
        <f>#REF!</f>
        <v>#REF!</v>
      </c>
      <c r="N14" s="28" t="e">
        <f>#REF!</f>
        <v>#REF!</v>
      </c>
      <c r="O14" s="28" t="e">
        <f>#REF!</f>
        <v>#REF!</v>
      </c>
      <c r="P14" s="28">
        <v>412200</v>
      </c>
      <c r="Q14" s="28">
        <f t="shared" ref="Q14:R14" si="35">P14</f>
        <v>412200</v>
      </c>
      <c r="R14" s="28">
        <f t="shared" si="35"/>
        <v>412200</v>
      </c>
      <c r="S14" s="29">
        <v>0.78</v>
      </c>
      <c r="T14" s="29">
        <v>0.22</v>
      </c>
      <c r="U14" s="30">
        <f t="shared" si="8"/>
        <v>116261.53846153847</v>
      </c>
      <c r="V14" s="30">
        <f t="shared" ref="V14:W14" si="36">U14</f>
        <v>116261.53846153847</v>
      </c>
      <c r="W14" s="30">
        <f t="shared" si="36"/>
        <v>116261.53846153847</v>
      </c>
      <c r="X14" s="31">
        <f t="shared" si="0"/>
        <v>3125600</v>
      </c>
      <c r="Y14" s="31">
        <f t="shared" si="1"/>
        <v>3125600</v>
      </c>
      <c r="Z14" s="31">
        <f t="shared" si="2"/>
        <v>3125600</v>
      </c>
    </row>
    <row r="15" spans="1:26" ht="18.75" customHeight="1" x14ac:dyDescent="0.25">
      <c r="A15" s="32" t="s">
        <v>13</v>
      </c>
      <c r="B15" s="28" t="e">
        <f>#REF!</f>
        <v>#REF!</v>
      </c>
      <c r="C15" s="28" t="e">
        <f>#REF!</f>
        <v>#REF!</v>
      </c>
      <c r="D15" s="28" t="e">
        <f>#REF!</f>
        <v>#REF!</v>
      </c>
      <c r="E15" s="28">
        <v>4002200</v>
      </c>
      <c r="F15" s="28">
        <f t="shared" si="3"/>
        <v>4002200</v>
      </c>
      <c r="G15" s="28">
        <f t="shared" si="4"/>
        <v>4002200</v>
      </c>
      <c r="H15" s="40">
        <v>0.92</v>
      </c>
      <c r="I15" s="40">
        <v>0.08</v>
      </c>
      <c r="J15" s="41">
        <f t="shared" si="5"/>
        <v>348017.39130434784</v>
      </c>
      <c r="K15" s="41">
        <f t="shared" ref="K15:L15" si="37">J15</f>
        <v>348017.39130434784</v>
      </c>
      <c r="L15" s="41">
        <f t="shared" si="37"/>
        <v>348017.39130434784</v>
      </c>
      <c r="M15" s="28" t="e">
        <f>#REF!</f>
        <v>#REF!</v>
      </c>
      <c r="N15" s="28" t="e">
        <f>#REF!</f>
        <v>#REF!</v>
      </c>
      <c r="O15" s="28" t="e">
        <f>#REF!</f>
        <v>#REF!</v>
      </c>
      <c r="P15" s="28">
        <v>607900</v>
      </c>
      <c r="Q15" s="28">
        <f t="shared" ref="Q15:R15" si="38">P15</f>
        <v>607900</v>
      </c>
      <c r="R15" s="28">
        <f t="shared" si="38"/>
        <v>607900</v>
      </c>
      <c r="S15" s="29">
        <v>0.92</v>
      </c>
      <c r="T15" s="29">
        <v>0.08</v>
      </c>
      <c r="U15" s="30">
        <f t="shared" si="8"/>
        <v>52860.869565217392</v>
      </c>
      <c r="V15" s="30">
        <f t="shared" ref="V15:W15" si="39">U15</f>
        <v>52860.869565217392</v>
      </c>
      <c r="W15" s="30">
        <f t="shared" si="39"/>
        <v>52860.869565217392</v>
      </c>
      <c r="X15" s="31">
        <f t="shared" si="0"/>
        <v>4610100</v>
      </c>
      <c r="Y15" s="31">
        <f t="shared" si="1"/>
        <v>4610100</v>
      </c>
      <c r="Z15" s="31">
        <f t="shared" si="2"/>
        <v>4610100</v>
      </c>
    </row>
    <row r="16" spans="1:26" ht="18.75" customHeight="1" x14ac:dyDescent="0.25">
      <c r="A16" s="33" t="s">
        <v>14</v>
      </c>
      <c r="B16" s="28" t="e">
        <f>#REF!</f>
        <v>#REF!</v>
      </c>
      <c r="C16" s="28" t="e">
        <f>#REF!</f>
        <v>#REF!</v>
      </c>
      <c r="D16" s="28" t="e">
        <f>#REF!</f>
        <v>#REF!</v>
      </c>
      <c r="E16" s="28">
        <v>3738900</v>
      </c>
      <c r="F16" s="28">
        <f t="shared" si="3"/>
        <v>3738900</v>
      </c>
      <c r="G16" s="28">
        <f t="shared" si="4"/>
        <v>3738900</v>
      </c>
      <c r="H16" s="40">
        <v>0.88</v>
      </c>
      <c r="I16" s="40">
        <v>0.12</v>
      </c>
      <c r="J16" s="41">
        <f t="shared" si="5"/>
        <v>509850</v>
      </c>
      <c r="K16" s="41">
        <f t="shared" ref="K16:L16" si="40">J16</f>
        <v>509850</v>
      </c>
      <c r="L16" s="41">
        <f t="shared" si="40"/>
        <v>509850</v>
      </c>
      <c r="M16" s="28" t="e">
        <f>#REF!</f>
        <v>#REF!</v>
      </c>
      <c r="N16" s="28" t="e">
        <f>#REF!</f>
        <v>#REF!</v>
      </c>
      <c r="O16" s="28" t="e">
        <f>#REF!</f>
        <v>#REF!</v>
      </c>
      <c r="P16" s="28">
        <v>568000</v>
      </c>
      <c r="Q16" s="28">
        <f t="shared" ref="Q16:R16" si="41">P16</f>
        <v>568000</v>
      </c>
      <c r="R16" s="28">
        <f t="shared" si="41"/>
        <v>568000</v>
      </c>
      <c r="S16" s="29">
        <v>0.88</v>
      </c>
      <c r="T16" s="29">
        <v>0.12</v>
      </c>
      <c r="U16" s="30">
        <f t="shared" si="8"/>
        <v>77454.545454545441</v>
      </c>
      <c r="V16" s="30">
        <f t="shared" ref="V16:W16" si="42">U16</f>
        <v>77454.545454545441</v>
      </c>
      <c r="W16" s="30">
        <f t="shared" si="42"/>
        <v>77454.545454545441</v>
      </c>
      <c r="X16" s="31">
        <f t="shared" si="0"/>
        <v>4306900</v>
      </c>
      <c r="Y16" s="31">
        <f t="shared" si="1"/>
        <v>4306900</v>
      </c>
      <c r="Z16" s="31">
        <f t="shared" si="2"/>
        <v>4306900</v>
      </c>
    </row>
    <row r="17" spans="1:26" ht="18.75" customHeight="1" x14ac:dyDescent="0.25">
      <c r="A17" s="34" t="s">
        <v>18</v>
      </c>
      <c r="B17" s="28" t="e">
        <f>#REF!</f>
        <v>#REF!</v>
      </c>
      <c r="C17" s="28" t="e">
        <f>#REF!</f>
        <v>#REF!</v>
      </c>
      <c r="D17" s="28" t="e">
        <f>#REF!</f>
        <v>#REF!</v>
      </c>
      <c r="E17" s="28">
        <v>3987700</v>
      </c>
      <c r="F17" s="28">
        <f t="shared" si="3"/>
        <v>3987700</v>
      </c>
      <c r="G17" s="28">
        <f t="shared" si="4"/>
        <v>3987700</v>
      </c>
      <c r="H17" s="40">
        <v>0.93</v>
      </c>
      <c r="I17" s="40">
        <v>7.0000000000000007E-2</v>
      </c>
      <c r="J17" s="41">
        <f t="shared" si="5"/>
        <v>300149.46236559137</v>
      </c>
      <c r="K17" s="41">
        <f t="shared" ref="K17:L17" si="43">J17</f>
        <v>300149.46236559137</v>
      </c>
      <c r="L17" s="41">
        <f t="shared" si="43"/>
        <v>300149.46236559137</v>
      </c>
      <c r="M17" s="28" t="e">
        <f>#REF!</f>
        <v>#REF!</v>
      </c>
      <c r="N17" s="28" t="e">
        <f>#REF!</f>
        <v>#REF!</v>
      </c>
      <c r="O17" s="28" t="e">
        <f>#REF!</f>
        <v>#REF!</v>
      </c>
      <c r="P17" s="28">
        <v>605700</v>
      </c>
      <c r="Q17" s="28">
        <f t="shared" ref="Q17:R17" si="44">P17</f>
        <v>605700</v>
      </c>
      <c r="R17" s="28">
        <f t="shared" si="44"/>
        <v>605700</v>
      </c>
      <c r="S17" s="29">
        <v>0.93</v>
      </c>
      <c r="T17" s="29">
        <v>7.0000000000000007E-2</v>
      </c>
      <c r="U17" s="30">
        <f t="shared" si="8"/>
        <v>45590.322580645159</v>
      </c>
      <c r="V17" s="30">
        <f t="shared" ref="V17:W17" si="45">U17</f>
        <v>45590.322580645159</v>
      </c>
      <c r="W17" s="30">
        <f t="shared" si="45"/>
        <v>45590.322580645159</v>
      </c>
      <c r="X17" s="31">
        <f t="shared" si="0"/>
        <v>4593400</v>
      </c>
      <c r="Y17" s="31">
        <f t="shared" si="1"/>
        <v>4593400</v>
      </c>
      <c r="Z17" s="31">
        <f t="shared" si="2"/>
        <v>4593400</v>
      </c>
    </row>
    <row r="18" spans="1:26" ht="18.75" customHeight="1" x14ac:dyDescent="0.25">
      <c r="A18" s="34" t="s">
        <v>19</v>
      </c>
      <c r="B18" s="28" t="e">
        <f>#REF!</f>
        <v>#REF!</v>
      </c>
      <c r="C18" s="28" t="e">
        <f>#REF!</f>
        <v>#REF!</v>
      </c>
      <c r="D18" s="28" t="e">
        <f>#REF!</f>
        <v>#REF!</v>
      </c>
      <c r="E18" s="28">
        <v>4527200</v>
      </c>
      <c r="F18" s="28">
        <f t="shared" si="3"/>
        <v>4527200</v>
      </c>
      <c r="G18" s="28">
        <f t="shared" si="4"/>
        <v>4527200</v>
      </c>
      <c r="H18" s="40">
        <v>0.95</v>
      </c>
      <c r="I18" s="40">
        <v>0.05</v>
      </c>
      <c r="J18" s="41">
        <f t="shared" si="5"/>
        <v>238273.68421052635</v>
      </c>
      <c r="K18" s="41">
        <f t="shared" ref="K18:L18" si="46">J18</f>
        <v>238273.68421052635</v>
      </c>
      <c r="L18" s="41">
        <f t="shared" si="46"/>
        <v>238273.68421052635</v>
      </c>
      <c r="M18" s="28" t="e">
        <f>#REF!</f>
        <v>#REF!</v>
      </c>
      <c r="N18" s="28" t="e">
        <f>#REF!</f>
        <v>#REF!</v>
      </c>
      <c r="O18" s="28" t="e">
        <f>#REF!</f>
        <v>#REF!</v>
      </c>
      <c r="P18" s="28">
        <v>687700</v>
      </c>
      <c r="Q18" s="28">
        <f t="shared" ref="Q18:R18" si="47">P18</f>
        <v>687700</v>
      </c>
      <c r="R18" s="28">
        <f t="shared" si="47"/>
        <v>687700</v>
      </c>
      <c r="S18" s="29">
        <v>0.95</v>
      </c>
      <c r="T18" s="29">
        <v>0.05</v>
      </c>
      <c r="U18" s="30">
        <f t="shared" si="8"/>
        <v>36194.736842105267</v>
      </c>
      <c r="V18" s="30">
        <f t="shared" ref="V18:W18" si="48">U18</f>
        <v>36194.736842105267</v>
      </c>
      <c r="W18" s="30">
        <f t="shared" si="48"/>
        <v>36194.736842105267</v>
      </c>
      <c r="X18" s="31">
        <f t="shared" si="0"/>
        <v>5214900</v>
      </c>
      <c r="Y18" s="31">
        <f t="shared" si="1"/>
        <v>5214900</v>
      </c>
      <c r="Z18" s="31">
        <f t="shared" si="2"/>
        <v>5214900</v>
      </c>
    </row>
    <row r="19" spans="1:26" ht="18.75" customHeight="1" x14ac:dyDescent="0.25">
      <c r="A19" s="33" t="s">
        <v>20</v>
      </c>
      <c r="B19" s="28" t="e">
        <f>#REF!</f>
        <v>#REF!</v>
      </c>
      <c r="C19" s="28" t="e">
        <f>#REF!</f>
        <v>#REF!</v>
      </c>
      <c r="D19" s="28" t="e">
        <f>#REF!</f>
        <v>#REF!</v>
      </c>
      <c r="E19" s="28">
        <v>4352400</v>
      </c>
      <c r="F19" s="28">
        <f t="shared" si="3"/>
        <v>4352400</v>
      </c>
      <c r="G19" s="28">
        <f t="shared" si="4"/>
        <v>4352400</v>
      </c>
      <c r="H19" s="40">
        <v>0.95</v>
      </c>
      <c r="I19" s="40">
        <v>0.05</v>
      </c>
      <c r="J19" s="41">
        <f t="shared" si="5"/>
        <v>229073.68421052635</v>
      </c>
      <c r="K19" s="41">
        <f t="shared" ref="K19:L19" si="49">J19</f>
        <v>229073.68421052635</v>
      </c>
      <c r="L19" s="41">
        <f t="shared" si="49"/>
        <v>229073.68421052635</v>
      </c>
      <c r="M19" s="28" t="e">
        <f>#REF!</f>
        <v>#REF!</v>
      </c>
      <c r="N19" s="28" t="e">
        <f>#REF!</f>
        <v>#REF!</v>
      </c>
      <c r="O19" s="28" t="e">
        <f>#REF!</f>
        <v>#REF!</v>
      </c>
      <c r="P19" s="28">
        <v>661100</v>
      </c>
      <c r="Q19" s="28">
        <f t="shared" ref="Q19:R19" si="50">P19</f>
        <v>661100</v>
      </c>
      <c r="R19" s="28">
        <f t="shared" si="50"/>
        <v>661100</v>
      </c>
      <c r="S19" s="29">
        <v>0.95</v>
      </c>
      <c r="T19" s="29">
        <v>0.05</v>
      </c>
      <c r="U19" s="30">
        <f t="shared" si="8"/>
        <v>34794.736842105267</v>
      </c>
      <c r="V19" s="30">
        <f t="shared" ref="V19:W19" si="51">U19</f>
        <v>34794.736842105267</v>
      </c>
      <c r="W19" s="30">
        <f t="shared" si="51"/>
        <v>34794.736842105267</v>
      </c>
      <c r="X19" s="31">
        <f t="shared" si="0"/>
        <v>5013500</v>
      </c>
      <c r="Y19" s="31">
        <f t="shared" si="1"/>
        <v>5013500</v>
      </c>
      <c r="Z19" s="31">
        <f t="shared" si="2"/>
        <v>5013500</v>
      </c>
    </row>
    <row r="20" spans="1:26" ht="18.75" customHeight="1" x14ac:dyDescent="0.25">
      <c r="A20" s="33" t="s">
        <v>15</v>
      </c>
      <c r="B20" s="28" t="e">
        <f>#REF!</f>
        <v>#REF!</v>
      </c>
      <c r="C20" s="28" t="e">
        <f>#REF!</f>
        <v>#REF!</v>
      </c>
      <c r="D20" s="28" t="e">
        <f>#REF!</f>
        <v>#REF!</v>
      </c>
      <c r="E20" s="28">
        <v>2713700</v>
      </c>
      <c r="F20" s="28">
        <f t="shared" si="3"/>
        <v>2713700</v>
      </c>
      <c r="G20" s="28">
        <f t="shared" si="4"/>
        <v>2713700</v>
      </c>
      <c r="H20" s="40">
        <v>0.76</v>
      </c>
      <c r="I20" s="40">
        <v>0.24</v>
      </c>
      <c r="J20" s="41">
        <f t="shared" si="5"/>
        <v>856957.89473684214</v>
      </c>
      <c r="K20" s="41">
        <f t="shared" ref="K20:L20" si="52">J20</f>
        <v>856957.89473684214</v>
      </c>
      <c r="L20" s="41">
        <f t="shared" si="52"/>
        <v>856957.89473684214</v>
      </c>
      <c r="M20" s="28" t="e">
        <f>#REF!</f>
        <v>#REF!</v>
      </c>
      <c r="N20" s="28" t="e">
        <f>#REF!</f>
        <v>#REF!</v>
      </c>
      <c r="O20" s="28" t="e">
        <f>#REF!</f>
        <v>#REF!</v>
      </c>
      <c r="P20" s="28">
        <v>412200</v>
      </c>
      <c r="Q20" s="28">
        <f t="shared" ref="Q20:R20" si="53">P20</f>
        <v>412200</v>
      </c>
      <c r="R20" s="28">
        <f t="shared" si="53"/>
        <v>412200</v>
      </c>
      <c r="S20" s="29">
        <v>0.76</v>
      </c>
      <c r="T20" s="29">
        <v>0.24</v>
      </c>
      <c r="U20" s="30">
        <f t="shared" si="8"/>
        <v>130168.42105263157</v>
      </c>
      <c r="V20" s="30">
        <f t="shared" ref="V20:W20" si="54">U20</f>
        <v>130168.42105263157</v>
      </c>
      <c r="W20" s="30">
        <f t="shared" si="54"/>
        <v>130168.42105263157</v>
      </c>
      <c r="X20" s="31">
        <f t="shared" si="0"/>
        <v>3125900</v>
      </c>
      <c r="Y20" s="31">
        <f t="shared" si="1"/>
        <v>3125900</v>
      </c>
      <c r="Z20" s="31">
        <f t="shared" si="2"/>
        <v>3125900</v>
      </c>
    </row>
    <row r="21" spans="1:26" ht="18.75" customHeight="1" x14ac:dyDescent="0.25">
      <c r="A21" s="33" t="s">
        <v>21</v>
      </c>
      <c r="B21" s="28" t="e">
        <f>#REF!</f>
        <v>#REF!</v>
      </c>
      <c r="C21" s="28" t="e">
        <f>#REF!</f>
        <v>#REF!</v>
      </c>
      <c r="D21" s="28" t="e">
        <f>#REF!</f>
        <v>#REF!</v>
      </c>
      <c r="E21" s="28">
        <v>2562900</v>
      </c>
      <c r="F21" s="28">
        <f t="shared" si="3"/>
        <v>2562900</v>
      </c>
      <c r="G21" s="28">
        <f t="shared" si="4"/>
        <v>2562900</v>
      </c>
      <c r="H21" s="40">
        <v>0.74</v>
      </c>
      <c r="I21" s="40">
        <v>0.26</v>
      </c>
      <c r="J21" s="41">
        <f t="shared" si="5"/>
        <v>900478.37837837834</v>
      </c>
      <c r="K21" s="41">
        <f t="shared" ref="K21:L21" si="55">J21</f>
        <v>900478.37837837834</v>
      </c>
      <c r="L21" s="41">
        <f t="shared" si="55"/>
        <v>900478.37837837834</v>
      </c>
      <c r="M21" s="28" t="e">
        <f>#REF!</f>
        <v>#REF!</v>
      </c>
      <c r="N21" s="28" t="e">
        <f>#REF!</f>
        <v>#REF!</v>
      </c>
      <c r="O21" s="28" t="e">
        <f>#REF!</f>
        <v>#REF!</v>
      </c>
      <c r="P21" s="28">
        <v>389300</v>
      </c>
      <c r="Q21" s="28">
        <f t="shared" ref="Q21:R21" si="56">P21</f>
        <v>389300</v>
      </c>
      <c r="R21" s="28">
        <f t="shared" si="56"/>
        <v>389300</v>
      </c>
      <c r="S21" s="29">
        <v>0.74</v>
      </c>
      <c r="T21" s="29">
        <v>0.26</v>
      </c>
      <c r="U21" s="30">
        <f t="shared" si="8"/>
        <v>136781.08108108109</v>
      </c>
      <c r="V21" s="30">
        <f t="shared" ref="V21:W21" si="57">U21</f>
        <v>136781.08108108109</v>
      </c>
      <c r="W21" s="30">
        <f t="shared" si="57"/>
        <v>136781.08108108109</v>
      </c>
      <c r="X21" s="31">
        <f t="shared" si="0"/>
        <v>2952200</v>
      </c>
      <c r="Y21" s="31">
        <f t="shared" si="1"/>
        <v>2952200</v>
      </c>
      <c r="Z21" s="31">
        <f t="shared" si="2"/>
        <v>2952200</v>
      </c>
    </row>
    <row r="22" spans="1:26" ht="18.75" customHeight="1" x14ac:dyDescent="0.25">
      <c r="A22" s="34" t="s">
        <v>22</v>
      </c>
      <c r="B22" s="28" t="e">
        <f>#REF!</f>
        <v>#REF!</v>
      </c>
      <c r="C22" s="28" t="e">
        <f>#REF!</f>
        <v>#REF!</v>
      </c>
      <c r="D22" s="28" t="e">
        <f>#REF!</f>
        <v>#REF!</v>
      </c>
      <c r="E22" s="28">
        <v>3962000</v>
      </c>
      <c r="F22" s="28">
        <f t="shared" si="3"/>
        <v>3962000</v>
      </c>
      <c r="G22" s="28">
        <f t="shared" si="4"/>
        <v>3962000</v>
      </c>
      <c r="H22" s="40">
        <v>0.92</v>
      </c>
      <c r="I22" s="40">
        <v>0.08</v>
      </c>
      <c r="J22" s="41">
        <f t="shared" si="5"/>
        <v>344521.73913043475</v>
      </c>
      <c r="K22" s="41">
        <f t="shared" ref="K22:L22" si="58">J22</f>
        <v>344521.73913043475</v>
      </c>
      <c r="L22" s="41">
        <f t="shared" si="58"/>
        <v>344521.73913043475</v>
      </c>
      <c r="M22" s="28" t="e">
        <f>#REF!</f>
        <v>#REF!</v>
      </c>
      <c r="N22" s="28" t="e">
        <f>#REF!</f>
        <v>#REF!</v>
      </c>
      <c r="O22" s="28" t="e">
        <f>#REF!</f>
        <v>#REF!</v>
      </c>
      <c r="P22" s="28">
        <v>601800</v>
      </c>
      <c r="Q22" s="28">
        <f t="shared" ref="Q22:R22" si="59">P22</f>
        <v>601800</v>
      </c>
      <c r="R22" s="28">
        <f t="shared" si="59"/>
        <v>601800</v>
      </c>
      <c r="S22" s="29">
        <v>0.92</v>
      </c>
      <c r="T22" s="29">
        <v>0.08</v>
      </c>
      <c r="U22" s="30">
        <f t="shared" si="8"/>
        <v>52330.434782608696</v>
      </c>
      <c r="V22" s="30">
        <f t="shared" ref="V22:W22" si="60">U22</f>
        <v>52330.434782608696</v>
      </c>
      <c r="W22" s="30">
        <f t="shared" si="60"/>
        <v>52330.434782608696</v>
      </c>
      <c r="X22" s="31">
        <f t="shared" si="0"/>
        <v>4563800</v>
      </c>
      <c r="Y22" s="31">
        <f t="shared" si="1"/>
        <v>4563800</v>
      </c>
      <c r="Z22" s="31">
        <f t="shared" si="2"/>
        <v>4563800</v>
      </c>
    </row>
    <row r="23" spans="1:26" ht="18.75" customHeight="1" x14ac:dyDescent="0.25">
      <c r="A23" s="34" t="s">
        <v>16</v>
      </c>
      <c r="B23" s="28" t="e">
        <f>#REF!</f>
        <v>#REF!</v>
      </c>
      <c r="C23" s="28" t="e">
        <f>#REF!</f>
        <v>#REF!</v>
      </c>
      <c r="D23" s="28" t="e">
        <f>#REF!</f>
        <v>#REF!</v>
      </c>
      <c r="E23" s="28">
        <v>4120000</v>
      </c>
      <c r="F23" s="28">
        <f t="shared" si="3"/>
        <v>4120000</v>
      </c>
      <c r="G23" s="28">
        <f t="shared" si="4"/>
        <v>4120000</v>
      </c>
      <c r="H23" s="40">
        <v>0.95</v>
      </c>
      <c r="I23" s="40">
        <v>0.05</v>
      </c>
      <c r="J23" s="41">
        <f t="shared" si="5"/>
        <v>216842.10526315789</v>
      </c>
      <c r="K23" s="41">
        <f t="shared" ref="K23:L23" si="61">J23</f>
        <v>216842.10526315789</v>
      </c>
      <c r="L23" s="41">
        <f t="shared" si="61"/>
        <v>216842.10526315789</v>
      </c>
      <c r="M23" s="28" t="e">
        <f>#REF!</f>
        <v>#REF!</v>
      </c>
      <c r="N23" s="28" t="e">
        <f>#REF!</f>
        <v>#REF!</v>
      </c>
      <c r="O23" s="28" t="e">
        <f>#REF!</f>
        <v>#REF!</v>
      </c>
      <c r="P23" s="28">
        <v>625800</v>
      </c>
      <c r="Q23" s="28">
        <f t="shared" ref="Q23:R23" si="62">P23</f>
        <v>625800</v>
      </c>
      <c r="R23" s="28">
        <f t="shared" si="62"/>
        <v>625800</v>
      </c>
      <c r="S23" s="29">
        <v>0.95</v>
      </c>
      <c r="T23" s="29">
        <v>0.05</v>
      </c>
      <c r="U23" s="30">
        <f t="shared" si="8"/>
        <v>32936.84210526316</v>
      </c>
      <c r="V23" s="30">
        <f t="shared" ref="V23:W23" si="63">U23</f>
        <v>32936.84210526316</v>
      </c>
      <c r="W23" s="30">
        <f t="shared" si="63"/>
        <v>32936.84210526316</v>
      </c>
      <c r="X23" s="31">
        <f t="shared" si="0"/>
        <v>4745800</v>
      </c>
      <c r="Y23" s="31">
        <f t="shared" si="1"/>
        <v>4745800</v>
      </c>
      <c r="Z23" s="31">
        <f t="shared" si="2"/>
        <v>4745800</v>
      </c>
    </row>
    <row r="24" spans="1:26" ht="18.75" customHeight="1" x14ac:dyDescent="0.25">
      <c r="A24" s="34" t="s">
        <v>17</v>
      </c>
      <c r="B24" s="28" t="e">
        <f>#REF!</f>
        <v>#REF!</v>
      </c>
      <c r="C24" s="28" t="e">
        <f>#REF!</f>
        <v>#REF!</v>
      </c>
      <c r="D24" s="28" t="e">
        <f>#REF!</f>
        <v>#REF!</v>
      </c>
      <c r="E24" s="28">
        <v>2263600</v>
      </c>
      <c r="F24" s="28">
        <f t="shared" si="3"/>
        <v>2263600</v>
      </c>
      <c r="G24" s="28">
        <f t="shared" si="4"/>
        <v>2263600</v>
      </c>
      <c r="H24" s="40">
        <v>0.72</v>
      </c>
      <c r="I24" s="40">
        <v>0.28000000000000003</v>
      </c>
      <c r="J24" s="41">
        <f t="shared" si="5"/>
        <v>880288.88888888899</v>
      </c>
      <c r="K24" s="41">
        <f t="shared" ref="K24:L24" si="64">J24</f>
        <v>880288.88888888899</v>
      </c>
      <c r="L24" s="41">
        <f t="shared" si="64"/>
        <v>880288.88888888899</v>
      </c>
      <c r="M24" s="28" t="e">
        <f>#REF!</f>
        <v>#REF!</v>
      </c>
      <c r="N24" s="28" t="e">
        <f>#REF!</f>
        <v>#REF!</v>
      </c>
      <c r="O24" s="28" t="e">
        <f>#REF!</f>
        <v>#REF!</v>
      </c>
      <c r="P24" s="28">
        <v>343800</v>
      </c>
      <c r="Q24" s="28">
        <f t="shared" ref="Q24:R24" si="65">P24</f>
        <v>343800</v>
      </c>
      <c r="R24" s="28">
        <f t="shared" si="65"/>
        <v>343800</v>
      </c>
      <c r="S24" s="29">
        <v>0.72</v>
      </c>
      <c r="T24" s="29">
        <v>0.28000000000000003</v>
      </c>
      <c r="U24" s="30">
        <f t="shared" si="8"/>
        <v>133700</v>
      </c>
      <c r="V24" s="30">
        <f t="shared" ref="V24:W24" si="66">U24</f>
        <v>133700</v>
      </c>
      <c r="W24" s="30">
        <f t="shared" si="66"/>
        <v>133700</v>
      </c>
      <c r="X24" s="31">
        <f t="shared" si="0"/>
        <v>2607400</v>
      </c>
      <c r="Y24" s="31">
        <f t="shared" si="1"/>
        <v>2607400</v>
      </c>
      <c r="Z24" s="31">
        <f t="shared" si="2"/>
        <v>2607400</v>
      </c>
    </row>
    <row r="25" spans="1:26" ht="18.75" customHeight="1" x14ac:dyDescent="0.25">
      <c r="A25" s="21" t="s">
        <v>23</v>
      </c>
      <c r="B25" s="28" t="e">
        <f>#REF!</f>
        <v>#REF!</v>
      </c>
      <c r="C25" s="28" t="e">
        <f>#REF!</f>
        <v>#REF!</v>
      </c>
      <c r="D25" s="28" t="e">
        <f>#REF!</f>
        <v>#REF!</v>
      </c>
      <c r="E25" s="28">
        <v>3558600</v>
      </c>
      <c r="F25" s="28">
        <f t="shared" si="3"/>
        <v>3558600</v>
      </c>
      <c r="G25" s="28">
        <f t="shared" si="4"/>
        <v>3558600</v>
      </c>
      <c r="H25" s="40">
        <v>0.83</v>
      </c>
      <c r="I25" s="40">
        <v>0.17</v>
      </c>
      <c r="J25" s="41">
        <f t="shared" si="5"/>
        <v>728869.87951807235</v>
      </c>
      <c r="K25" s="41">
        <f t="shared" ref="K25:L25" si="67">J25</f>
        <v>728869.87951807235</v>
      </c>
      <c r="L25" s="41">
        <f t="shared" si="67"/>
        <v>728869.87951807235</v>
      </c>
      <c r="M25" s="28" t="e">
        <f>#REF!</f>
        <v>#REF!</v>
      </c>
      <c r="N25" s="28" t="e">
        <f>#REF!</f>
        <v>#REF!</v>
      </c>
      <c r="O25" s="28" t="e">
        <f>#REF!</f>
        <v>#REF!</v>
      </c>
      <c r="P25" s="28">
        <v>540600</v>
      </c>
      <c r="Q25" s="28">
        <f t="shared" ref="Q25:R25" si="68">P25</f>
        <v>540600</v>
      </c>
      <c r="R25" s="28">
        <f t="shared" si="68"/>
        <v>540600</v>
      </c>
      <c r="S25" s="29">
        <v>0.83</v>
      </c>
      <c r="T25" s="29">
        <v>0.17</v>
      </c>
      <c r="U25" s="30">
        <f t="shared" si="8"/>
        <v>110725.30120481929</v>
      </c>
      <c r="V25" s="30">
        <f t="shared" ref="V25:W25" si="69">U25</f>
        <v>110725.30120481929</v>
      </c>
      <c r="W25" s="30">
        <f t="shared" si="69"/>
        <v>110725.30120481929</v>
      </c>
      <c r="X25" s="31">
        <f t="shared" si="0"/>
        <v>4099200</v>
      </c>
      <c r="Y25" s="31">
        <f t="shared" si="1"/>
        <v>4099200</v>
      </c>
      <c r="Z25" s="31">
        <f t="shared" si="2"/>
        <v>4099200</v>
      </c>
    </row>
    <row r="26" spans="1:26" x14ac:dyDescent="0.25">
      <c r="A26" s="35" t="s">
        <v>34</v>
      </c>
      <c r="B26" s="36" t="e">
        <f t="shared" ref="B26:D26" si="70">SUM(B4:B25)</f>
        <v>#REF!</v>
      </c>
      <c r="C26" s="36" t="e">
        <f t="shared" si="70"/>
        <v>#REF!</v>
      </c>
      <c r="D26" s="36" t="e">
        <f t="shared" si="70"/>
        <v>#REF!</v>
      </c>
      <c r="E26" s="36">
        <f t="shared" ref="E26:G26" si="71">SUM(E4:E25)</f>
        <v>79000000</v>
      </c>
      <c r="F26" s="36">
        <f t="shared" si="71"/>
        <v>79000000</v>
      </c>
      <c r="G26" s="36">
        <f t="shared" si="71"/>
        <v>79000000</v>
      </c>
      <c r="H26" s="40">
        <f>SUM(H4:H25)</f>
        <v>19.189999999999998</v>
      </c>
      <c r="I26" s="40">
        <f>SUM(I4:I25)</f>
        <v>2.8100000000000005</v>
      </c>
      <c r="J26" s="42">
        <f t="shared" ref="J26:L26" si="72">SUM(J4:J25)</f>
        <v>10941867.837797534</v>
      </c>
      <c r="K26" s="42">
        <f t="shared" si="72"/>
        <v>10941867.837797534</v>
      </c>
      <c r="L26" s="42">
        <f t="shared" si="72"/>
        <v>10941867.837797534</v>
      </c>
      <c r="M26" s="36" t="e">
        <f>SUM(M4:M25)</f>
        <v>#REF!</v>
      </c>
      <c r="N26" s="36" t="e">
        <f>SUM(N4:N25)</f>
        <v>#REF!</v>
      </c>
      <c r="O26" s="36" t="e">
        <f>SUM(O4:O25)</f>
        <v>#REF!</v>
      </c>
      <c r="P26" s="36">
        <f t="shared" ref="P26:R26" si="73">SUM(P4:P25)</f>
        <v>12000000</v>
      </c>
      <c r="Q26" s="36">
        <f t="shared" si="73"/>
        <v>12000000</v>
      </c>
      <c r="R26" s="36">
        <f t="shared" si="73"/>
        <v>12000000</v>
      </c>
      <c r="S26" s="29">
        <f>SUM(S4:S25)</f>
        <v>19.189999999999998</v>
      </c>
      <c r="T26" s="29">
        <f>SUM(T4:T25)</f>
        <v>2.8100000000000005</v>
      </c>
      <c r="U26" s="37">
        <f t="shared" ref="U26:W26" si="74">SUM(U4:U25)</f>
        <v>1662061.9740489218</v>
      </c>
      <c r="V26" s="37">
        <f t="shared" si="74"/>
        <v>1662061.9740489218</v>
      </c>
      <c r="W26" s="37">
        <f t="shared" si="74"/>
        <v>1662061.9740489218</v>
      </c>
      <c r="X26" s="38">
        <f>SUM(X4:X25)</f>
        <v>91000000</v>
      </c>
      <c r="Y26" s="38">
        <f t="shared" ref="Y26:Z26" si="75">SUM(Y4:Y25)</f>
        <v>91000000</v>
      </c>
      <c r="Z26" s="38">
        <f t="shared" si="75"/>
        <v>91000000</v>
      </c>
    </row>
    <row r="27" spans="1:26" ht="24.75" customHeight="1" x14ac:dyDescent="0.25"/>
  </sheetData>
  <mergeCells count="11">
    <mergeCell ref="X2:Z2"/>
    <mergeCell ref="B2:D2"/>
    <mergeCell ref="H2:H3"/>
    <mergeCell ref="I2:I3"/>
    <mergeCell ref="E2:G2"/>
    <mergeCell ref="M2:O2"/>
    <mergeCell ref="J2:L2"/>
    <mergeCell ref="U2:W2"/>
    <mergeCell ref="P2:R2"/>
    <mergeCell ref="S2:S3"/>
    <mergeCell ref="T2:T3"/>
  </mergeCells>
  <pageMargins left="0.17" right="0.15748031496062992" top="0.49" bottom="0.28000000000000003" header="0.31496062992125984" footer="0.31496062992125984"/>
  <pageSetup paperSize="9" firstPageNumber="2706" orientation="landscape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ИТОГ</vt:lpstr>
      <vt:lpstr>ИТОГ!Область_печати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Ольга Андреевна</dc:creator>
  <cp:lastModifiedBy>Гаина  Ольга Петровна</cp:lastModifiedBy>
  <cp:lastPrinted>2019-10-24T12:30:53Z</cp:lastPrinted>
  <dcterms:created xsi:type="dcterms:W3CDTF">2018-07-18T07:39:40Z</dcterms:created>
  <dcterms:modified xsi:type="dcterms:W3CDTF">2019-10-24T12:30:58Z</dcterms:modified>
</cp:coreProperties>
</file>